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hlsdotacdotza-my.sharepoint.com/personal/lesedi_manganye_nhls_ac_za1/Documents/Desktop/LESEDIS PROJECTS/RFB224_25_26 Haematology Analysers for EC (small &amp; medium)/"/>
    </mc:Choice>
  </mc:AlternateContent>
  <xr:revisionPtr revIDLastSave="20" documentId="14_{3FD6BE99-E6B8-48B4-8B25-E2F9B8FB1493}" xr6:coauthVersionLast="47" xr6:coauthVersionMax="47" xr10:uidLastSave="{20E68592-0696-4599-8183-3BECD45369D0}"/>
  <bookViews>
    <workbookView xWindow="-110" yWindow="-110" windowWidth="19420" windowHeight="10300" xr2:uid="{00000000-000D-0000-FFFF-FFFF00000000}"/>
  </bookViews>
  <sheets>
    <sheet name="Proposed Pricing schedule" sheetId="6" r:id="rId1"/>
    <sheet name="Sheet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" i="6" l="1"/>
  <c r="N17" i="6"/>
  <c r="K17" i="6"/>
  <c r="H17" i="6"/>
  <c r="E17" i="6"/>
  <c r="Q16" i="6"/>
  <c r="N16" i="6"/>
  <c r="K16" i="6"/>
  <c r="H16" i="6"/>
  <c r="E16" i="6"/>
  <c r="Q210" i="6"/>
  <c r="Q211" i="6"/>
  <c r="N210" i="6"/>
  <c r="N211" i="6"/>
  <c r="K210" i="6"/>
  <c r="K211" i="6"/>
  <c r="H210" i="6"/>
  <c r="H211" i="6"/>
  <c r="E210" i="6"/>
  <c r="E211" i="6"/>
  <c r="Q209" i="6"/>
  <c r="N209" i="6"/>
  <c r="K209" i="6"/>
  <c r="H209" i="6"/>
  <c r="E209" i="6"/>
  <c r="Q200" i="6"/>
  <c r="N200" i="6"/>
  <c r="K200" i="6"/>
  <c r="H200" i="6"/>
  <c r="E200" i="6"/>
  <c r="Q199" i="6"/>
  <c r="N199" i="6"/>
  <c r="K199" i="6"/>
  <c r="H199" i="6"/>
  <c r="E199" i="6"/>
  <c r="Q172" i="6"/>
  <c r="N172" i="6"/>
  <c r="K172" i="6"/>
  <c r="H172" i="6"/>
  <c r="E172" i="6"/>
  <c r="Q171" i="6"/>
  <c r="N171" i="6"/>
  <c r="K171" i="6"/>
  <c r="H171" i="6"/>
  <c r="E171" i="6"/>
  <c r="Q162" i="6"/>
  <c r="N162" i="6"/>
  <c r="K162" i="6"/>
  <c r="H162" i="6"/>
  <c r="E162" i="6"/>
  <c r="Q161" i="6"/>
  <c r="N161" i="6"/>
  <c r="K161" i="6"/>
  <c r="H161" i="6"/>
  <c r="E161" i="6"/>
  <c r="Q160" i="6"/>
  <c r="N160" i="6"/>
  <c r="K160" i="6"/>
  <c r="H160" i="6"/>
  <c r="E160" i="6"/>
  <c r="Q145" i="6"/>
  <c r="N145" i="6"/>
  <c r="K145" i="6"/>
  <c r="H145" i="6"/>
  <c r="E145" i="6"/>
  <c r="Q144" i="6"/>
  <c r="N144" i="6"/>
  <c r="K144" i="6"/>
  <c r="H144" i="6"/>
  <c r="E144" i="6"/>
  <c r="Q143" i="6"/>
  <c r="N143" i="6"/>
  <c r="K143" i="6"/>
  <c r="H143" i="6"/>
  <c r="E143" i="6"/>
  <c r="Q120" i="6"/>
  <c r="N120" i="6"/>
  <c r="K120" i="6"/>
  <c r="H120" i="6"/>
  <c r="E120" i="6"/>
  <c r="Q107" i="6"/>
  <c r="N107" i="6"/>
  <c r="K107" i="6"/>
  <c r="H107" i="6"/>
  <c r="E107" i="6"/>
  <c r="Q106" i="6"/>
  <c r="N106" i="6"/>
  <c r="K106" i="6"/>
  <c r="H106" i="6"/>
  <c r="E106" i="6"/>
  <c r="R16" i="6" l="1"/>
  <c r="R17" i="6"/>
  <c r="R210" i="6"/>
  <c r="R211" i="6"/>
  <c r="R209" i="6"/>
  <c r="R161" i="6"/>
  <c r="R120" i="6"/>
  <c r="R121" i="6" s="1"/>
  <c r="R122" i="6" s="1"/>
  <c r="R144" i="6"/>
  <c r="R171" i="6"/>
  <c r="R199" i="6"/>
  <c r="R162" i="6"/>
  <c r="R200" i="6"/>
  <c r="R172" i="6"/>
  <c r="R145" i="6"/>
  <c r="R143" i="6"/>
  <c r="R160" i="6"/>
  <c r="R107" i="6"/>
  <c r="R106" i="6"/>
  <c r="R18" i="6" l="1"/>
  <c r="R123" i="6"/>
  <c r="I223" i="6" s="1"/>
  <c r="R212" i="6"/>
  <c r="R213" i="6" s="1"/>
  <c r="R108" i="6"/>
  <c r="R109" i="6" s="1"/>
  <c r="R110" i="6" s="1"/>
  <c r="I222" i="6" s="1"/>
  <c r="R176" i="6"/>
  <c r="R177" i="6" s="1"/>
  <c r="R178" i="6" s="1"/>
  <c r="I226" i="6" s="1"/>
  <c r="R163" i="6"/>
  <c r="R164" i="6" s="1"/>
  <c r="R165" i="6" s="1"/>
  <c r="I225" i="6" s="1"/>
  <c r="R146" i="6"/>
  <c r="R147" i="6" s="1"/>
  <c r="R201" i="6"/>
  <c r="R202" i="6" s="1"/>
  <c r="R214" i="6" l="1"/>
  <c r="I228" i="6" s="1"/>
  <c r="R148" i="6"/>
  <c r="I224" i="6" s="1"/>
  <c r="R203" i="6"/>
  <c r="I227" i="6" s="1"/>
  <c r="Q28" i="6" l="1"/>
  <c r="N28" i="6"/>
  <c r="K28" i="6"/>
  <c r="H28" i="6"/>
  <c r="E28" i="6"/>
  <c r="Q80" i="6"/>
  <c r="N80" i="6"/>
  <c r="K80" i="6"/>
  <c r="H80" i="6"/>
  <c r="E80" i="6"/>
  <c r="Q79" i="6"/>
  <c r="N79" i="6"/>
  <c r="K79" i="6"/>
  <c r="H79" i="6"/>
  <c r="E79" i="6"/>
  <c r="Q70" i="6"/>
  <c r="N70" i="6"/>
  <c r="K70" i="6"/>
  <c r="H70" i="6"/>
  <c r="E70" i="6"/>
  <c r="Q69" i="6"/>
  <c r="N69" i="6"/>
  <c r="K69" i="6"/>
  <c r="H69" i="6"/>
  <c r="E69" i="6"/>
  <c r="Q68" i="6"/>
  <c r="N68" i="6"/>
  <c r="K68" i="6"/>
  <c r="H68" i="6"/>
  <c r="E68" i="6"/>
  <c r="Q52" i="6"/>
  <c r="Q53" i="6"/>
  <c r="N52" i="6"/>
  <c r="N53" i="6"/>
  <c r="K52" i="6"/>
  <c r="K53" i="6"/>
  <c r="H52" i="6"/>
  <c r="H53" i="6"/>
  <c r="E52" i="6"/>
  <c r="E53" i="6"/>
  <c r="R28" i="6" l="1"/>
  <c r="R29" i="6"/>
  <c r="R30" i="6" s="1"/>
  <c r="R79" i="6"/>
  <c r="R80" i="6"/>
  <c r="R69" i="6"/>
  <c r="R68" i="6"/>
  <c r="R70" i="6"/>
  <c r="R52" i="6"/>
  <c r="R53" i="6"/>
  <c r="Q51" i="6"/>
  <c r="N51" i="6"/>
  <c r="K51" i="6"/>
  <c r="H51" i="6"/>
  <c r="E51" i="6"/>
  <c r="T19" i="2"/>
  <c r="R19" i="2"/>
  <c r="N15" i="2"/>
  <c r="N16" i="2" s="1"/>
  <c r="R12" i="2"/>
  <c r="R14" i="2" s="1"/>
  <c r="M8" i="2"/>
  <c r="M10" i="2" s="1"/>
  <c r="N6" i="2"/>
  <c r="C28" i="2"/>
  <c r="C27" i="2"/>
  <c r="L21" i="2"/>
  <c r="J22" i="2"/>
  <c r="K22" i="2" s="1"/>
  <c r="L22" i="2" s="1"/>
  <c r="J21" i="2"/>
  <c r="K21" i="2" s="1"/>
  <c r="J20" i="2"/>
  <c r="K20" i="2" s="1"/>
  <c r="L20" i="2" s="1"/>
  <c r="J19" i="2"/>
  <c r="K19" i="2" s="1"/>
  <c r="L19" i="2" s="1"/>
  <c r="J18" i="2"/>
  <c r="K18" i="2" s="1"/>
  <c r="L18" i="2" s="1"/>
  <c r="H22" i="2"/>
  <c r="H21" i="2"/>
  <c r="H20" i="2"/>
  <c r="H19" i="2"/>
  <c r="F22" i="2"/>
  <c r="F21" i="2"/>
  <c r="F20" i="2"/>
  <c r="F19" i="2"/>
  <c r="E18" i="2"/>
  <c r="B22" i="2"/>
  <c r="B21" i="2"/>
  <c r="B20" i="2"/>
  <c r="B19" i="2"/>
  <c r="D22" i="2"/>
  <c r="D20" i="2"/>
  <c r="D21" i="2"/>
  <c r="D19" i="2"/>
  <c r="D16" i="2"/>
  <c r="E16" i="2" s="1"/>
  <c r="F16" i="2" s="1"/>
  <c r="E14" i="2"/>
  <c r="F14" i="2" s="1"/>
  <c r="G10" i="2"/>
  <c r="E9" i="2"/>
  <c r="G9" i="2" s="1"/>
  <c r="I9" i="2" s="1"/>
  <c r="C5" i="2"/>
  <c r="R31" i="6" l="1"/>
  <c r="I218" i="6" s="1"/>
  <c r="R71" i="6"/>
  <c r="R72" i="6" s="1"/>
  <c r="R73" i="6" s="1"/>
  <c r="I220" i="6" s="1"/>
  <c r="R84" i="6"/>
  <c r="C24" i="2"/>
  <c r="D24" i="2" s="1"/>
  <c r="C26" i="2"/>
  <c r="D26" i="2" s="1"/>
  <c r="D27" i="2"/>
  <c r="D28" i="2"/>
  <c r="G11" i="2"/>
  <c r="I11" i="2" s="1"/>
  <c r="M11" i="2"/>
  <c r="O11" i="2" s="1"/>
  <c r="P11" i="2" s="1"/>
  <c r="R51" i="6"/>
  <c r="R19" i="6"/>
  <c r="E28" i="2"/>
  <c r="C25" i="2"/>
  <c r="D25" i="2" s="1"/>
  <c r="E25" i="2" s="1"/>
  <c r="R20" i="6" l="1"/>
  <c r="I217" i="6" s="1"/>
  <c r="R85" i="6"/>
  <c r="R86" i="6" s="1"/>
  <c r="I221" i="6" s="1"/>
  <c r="R54" i="6"/>
  <c r="R55" i="6" s="1"/>
  <c r="E27" i="2"/>
  <c r="E26" i="2"/>
  <c r="R56" i="6" l="1"/>
  <c r="I219" i="6" s="1"/>
  <c r="I229" i="6" l="1"/>
</calcChain>
</file>

<file path=xl/sharedStrings.xml><?xml version="1.0" encoding="utf-8"?>
<sst xmlns="http://schemas.openxmlformats.org/spreadsheetml/2006/main" count="920" uniqueCount="129">
  <si>
    <t>Year 2</t>
  </si>
  <si>
    <t>Year 3</t>
  </si>
  <si>
    <t>Total Price (VAT Incl.)</t>
  </si>
  <si>
    <t>(VAT Excl.)</t>
  </si>
  <si>
    <t xml:space="preserve">Year 1 </t>
  </si>
  <si>
    <t>Year 4</t>
  </si>
  <si>
    <t>Year 5</t>
  </si>
  <si>
    <t>Subtotal (VAT Excl.)</t>
  </si>
  <si>
    <t>Year 1</t>
  </si>
  <si>
    <t xml:space="preserve">Total Annual Cost </t>
  </si>
  <si>
    <t>Bidders must provide the NHLS with costing information for a 5 years’ contract duration.  The bid price quoted must be inclusive as per the scope of work.</t>
  </si>
  <si>
    <t>in</t>
  </si>
  <si>
    <t>Year 1 - 5</t>
  </si>
  <si>
    <t>Unit of measure</t>
  </si>
  <si>
    <t>Each</t>
  </si>
  <si>
    <t>Estimated Quantity Year 1</t>
  </si>
  <si>
    <t>Unit Rate</t>
  </si>
  <si>
    <t xml:space="preserve">Total Cost </t>
  </si>
  <si>
    <t>Estimated Quantity Year 2</t>
  </si>
  <si>
    <t>Estimated Quantity Year 3</t>
  </si>
  <si>
    <t>Estimated Quantity Year 4</t>
  </si>
  <si>
    <t>Estimated Quantity Year 5</t>
  </si>
  <si>
    <t>Summary of the pricing scehdule</t>
  </si>
  <si>
    <t>Pricing Schedule A</t>
  </si>
  <si>
    <t>Bid Amount</t>
  </si>
  <si>
    <t>Item Description</t>
  </si>
  <si>
    <t>c) Line Prices are all VAT EXCLUSIVE and TOTAL PRICE is VAT INCLUSIVE.</t>
  </si>
  <si>
    <t>b) Prices must be provided in South African Rand (R).</t>
  </si>
  <si>
    <t>a) Bidder must complete the pricing as per tables below.</t>
  </si>
  <si>
    <t>Total Bid Offer for 5 years (All inclusive)</t>
  </si>
  <si>
    <t>Terms and Conditions of pricing are as follows:</t>
  </si>
  <si>
    <t>Small Laboratory Haematology Analyser Placement</t>
  </si>
  <si>
    <t>Monthly</t>
  </si>
  <si>
    <t>Monthly Rate</t>
  </si>
  <si>
    <t>Monthly  Rate</t>
  </si>
  <si>
    <t>Monthly Unit Rate</t>
  </si>
  <si>
    <t>Quantity Year 3</t>
  </si>
  <si>
    <t>Quantity Year 4</t>
  </si>
  <si>
    <t>Quantity Year 5</t>
  </si>
  <si>
    <t>Quantity Year 2</t>
  </si>
  <si>
    <t>Normal Control</t>
  </si>
  <si>
    <t>Low Control</t>
  </si>
  <si>
    <t>High Control</t>
  </si>
  <si>
    <t>Per test</t>
  </si>
  <si>
    <t>Full Blood Count (FBC)</t>
  </si>
  <si>
    <t>Differential Count</t>
  </si>
  <si>
    <t xml:space="preserve">Reticulocyte Count </t>
  </si>
  <si>
    <t>Heamoglobin</t>
  </si>
  <si>
    <t>Platelet Count</t>
  </si>
  <si>
    <t xml:space="preserve">White Blood Cell Count </t>
  </si>
  <si>
    <t>Analyzer Placement</t>
  </si>
  <si>
    <t>Reagents</t>
  </si>
  <si>
    <t>Quality Control Materials</t>
  </si>
  <si>
    <t>Calibrators</t>
  </si>
  <si>
    <t>Consumables</t>
  </si>
  <si>
    <t>SECTION B: SMALL LABORATORY COSTING (29 ANALYSERS)</t>
  </si>
  <si>
    <t>Quantity Year 1</t>
  </si>
  <si>
    <t>Reagent Description</t>
  </si>
  <si>
    <t>Catalogue No.</t>
  </si>
  <si>
    <t>Pack Size</t>
  </si>
  <si>
    <t>Tests per Pack</t>
  </si>
  <si>
    <t>R</t>
  </si>
  <si>
    <t>Pricing Schedule B2: Quality Control Materials (List of all QC)</t>
  </si>
  <si>
    <t>B1.a) Reagents (List of all reagents)</t>
  </si>
  <si>
    <t>Pricing Schedule B3: Calibrators (List of all calibrators)</t>
  </si>
  <si>
    <t>Pricing Schedule B4: Consumables (List of all consumables)</t>
  </si>
  <si>
    <t>VAT</t>
  </si>
  <si>
    <t>Subtotal (VAT Incl.)</t>
  </si>
  <si>
    <t>Pricing Schedule B5: Cost per Reportable Result</t>
  </si>
  <si>
    <t>Per result</t>
  </si>
  <si>
    <t>Pricing Schedule B1</t>
  </si>
  <si>
    <t>Pricing Schedule B2</t>
  </si>
  <si>
    <t>Pricing Schedule B3</t>
  </si>
  <si>
    <t>Pricing Schedule B4</t>
  </si>
  <si>
    <t>Unit of Measure</t>
  </si>
  <si>
    <t>Cost of all reagents required per test</t>
  </si>
  <si>
    <t>B1. Reagents (Cost of reagents for each test)</t>
  </si>
  <si>
    <t>each</t>
  </si>
  <si>
    <t>Pricing Schedule B2a: Quality Control Materials price breakdown</t>
  </si>
  <si>
    <t>Pack size</t>
  </si>
  <si>
    <t>Comprehensive preventative maintenance contract</t>
  </si>
  <si>
    <t>Corrective maintenance and breakdown support</t>
  </si>
  <si>
    <t>Pricing Schedule B6: Service and maintenace costs (Stiplulate the required service interval e.g semi annually/annually)</t>
  </si>
  <si>
    <t>Pricing Schedule B6</t>
  </si>
  <si>
    <t>Service and maintenace costs</t>
  </si>
  <si>
    <t>Pricing Schedule D</t>
  </si>
  <si>
    <t>SECTION C: MEDIUM LABORATORY COSTING (5 ANALYSERS)</t>
  </si>
  <si>
    <t>C1.a) Reagents (List of all reagents)</t>
  </si>
  <si>
    <t>Pricing Schedule C2: Quality Control Materials (List of all QC)</t>
  </si>
  <si>
    <t>Pricing Schedule C2a: Quality Control Materials price breakdown</t>
  </si>
  <si>
    <t>Pricing Schedule C3: Calibrators (List of all calibrators)</t>
  </si>
  <si>
    <t>Pricing Schedule C4: Consumables (List of all consumables)</t>
  </si>
  <si>
    <t>Pricing Schedule C5: Cost per Reportable Result</t>
  </si>
  <si>
    <t>Pricing Schedule C6: Service and maintenace costs (Stiplulate the required service interval e.g semi annually/annually)</t>
  </si>
  <si>
    <t>Pricing Schedule C1</t>
  </si>
  <si>
    <t>Pricing Schedule C2</t>
  </si>
  <si>
    <t>Pricing Schedule C3</t>
  </si>
  <si>
    <t>Pricing Schedule C4</t>
  </si>
  <si>
    <t>Pricing Schedule C6</t>
  </si>
  <si>
    <t>C1. Reagents (Cost of reagents for each test)</t>
  </si>
  <si>
    <t>VAT (15%)</t>
  </si>
  <si>
    <t>Per session</t>
  </si>
  <si>
    <t xml:space="preserve">Initial Operator Training </t>
  </si>
  <si>
    <t>Refresher Training (per session; (starting from year 2)</t>
  </si>
  <si>
    <t>Super User Training</t>
  </si>
  <si>
    <t>Estimated  Year 1</t>
  </si>
  <si>
    <t>Estimated  Year 2</t>
  </si>
  <si>
    <t>Estimated  Year 3</t>
  </si>
  <si>
    <t>Estimated  Year 4</t>
  </si>
  <si>
    <t>Estimated  Year 5</t>
  </si>
  <si>
    <t>Training and Application Support</t>
  </si>
  <si>
    <t>d) Bidders who fail to price according to the costing template provided will be disqualified.</t>
  </si>
  <si>
    <t>e) NHLS is not bound by the below quantities as this contract is for procurement of the consumables on an as and when required basis.</t>
  </si>
  <si>
    <t xml:space="preserve">f) NHLS will appoint based on the rates therefore the total bid offer is for comparison purposes only. </t>
  </si>
  <si>
    <t>SECTION D: TRAINING AND APPLICATION SUPPORT (29 Small Laboratories + 5 Medium Laboratories = 34)</t>
  </si>
  <si>
    <t>Unit of measure/interval</t>
  </si>
  <si>
    <t>Number of Service Intervals Year 1</t>
  </si>
  <si>
    <t>Number of Service Intervals Year 2</t>
  </si>
  <si>
    <t>Number of Service Intervals Year 3</t>
  </si>
  <si>
    <t>Number of Service Intervals Year 4</t>
  </si>
  <si>
    <t>Number of Service Intervals Year 5</t>
  </si>
  <si>
    <t>Material No.</t>
  </si>
  <si>
    <t xml:space="preserve">Unit Price (Exc VAT) Year 1 </t>
  </si>
  <si>
    <t>Unit Price (Exc VAT) Year 2</t>
  </si>
  <si>
    <t>Unit Price (Exc VAT) Year 3</t>
  </si>
  <si>
    <t>Unit Price (Exc VAT) Year 4</t>
  </si>
  <si>
    <t>Unit Price (Exc VAT) Year 5</t>
  </si>
  <si>
    <t>PRICING SCHEDULE SECTION A: INSTRUMENT PLACEMENT COSTS</t>
  </si>
  <si>
    <t>Medium Laboratory Haematology Analyser Placement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</si>
</sst>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%"/>
    <numFmt numFmtId="166" formatCode="[$R-1C09]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</font>
    <font>
      <b/>
      <u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0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sz val="10"/>
      <color rgb="FFFF0000"/>
      <name val="Calibri"/>
      <family val="2"/>
    </font>
    <font>
      <b/>
      <sz val="11"/>
      <name val="Calibri"/>
      <family val="2"/>
    </font>
    <font>
      <b/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00">
    <xf numFmtId="0" fontId="0" fillId="0" borderId="0" xfId="0"/>
    <xf numFmtId="164" fontId="0" fillId="0" borderId="0" xfId="1" applyFont="1"/>
    <xf numFmtId="9" fontId="0" fillId="0" borderId="0" xfId="2" applyFont="1"/>
    <xf numFmtId="165" fontId="0" fillId="0" borderId="0" xfId="2" applyNumberFormat="1" applyFont="1"/>
    <xf numFmtId="10" fontId="0" fillId="0" borderId="0" xfId="0" applyNumberFormat="1"/>
    <xf numFmtId="0" fontId="3" fillId="0" borderId="0" xfId="0" applyFont="1"/>
    <xf numFmtId="164" fontId="2" fillId="3" borderId="4" xfId="1" applyFont="1" applyFill="1" applyBorder="1" applyAlignment="1">
      <alignment horizontal="center" vertical="center" wrapText="1"/>
    </xf>
    <xf numFmtId="164" fontId="2" fillId="5" borderId="4" xfId="1" applyFont="1" applyFill="1" applyBorder="1" applyAlignment="1">
      <alignment horizontal="center" vertical="center" wrapText="1"/>
    </xf>
    <xf numFmtId="164" fontId="2" fillId="6" borderId="4" xfId="1" applyFont="1" applyFill="1" applyBorder="1" applyAlignment="1">
      <alignment horizontal="center" vertical="center" wrapText="1"/>
    </xf>
    <xf numFmtId="164" fontId="2" fillId="7" borderId="4" xfId="1" applyFont="1" applyFill="1" applyBorder="1" applyAlignment="1">
      <alignment horizontal="center" vertical="center" wrapText="1"/>
    </xf>
    <xf numFmtId="164" fontId="2" fillId="2" borderId="5" xfId="1" applyFont="1" applyFill="1" applyBorder="1" applyAlignment="1">
      <alignment horizontal="center" vertical="center" wrapText="1"/>
    </xf>
    <xf numFmtId="164" fontId="2" fillId="3" borderId="7" xfId="1" applyFont="1" applyFill="1" applyBorder="1" applyAlignment="1">
      <alignment horizontal="center" vertical="center" wrapText="1"/>
    </xf>
    <xf numFmtId="164" fontId="2" fillId="4" borderId="7" xfId="1" applyFont="1" applyFill="1" applyBorder="1" applyAlignment="1">
      <alignment horizontal="center" vertical="center" wrapText="1"/>
    </xf>
    <xf numFmtId="164" fontId="2" fillId="5" borderId="7" xfId="1" applyFont="1" applyFill="1" applyBorder="1" applyAlignment="1">
      <alignment horizontal="center" vertical="center" wrapText="1"/>
    </xf>
    <xf numFmtId="164" fontId="2" fillId="6" borderId="7" xfId="1" applyFont="1" applyFill="1" applyBorder="1" applyAlignment="1">
      <alignment horizontal="center" vertical="center" wrapText="1"/>
    </xf>
    <xf numFmtId="164" fontId="2" fillId="7" borderId="7" xfId="1" applyFont="1" applyFill="1" applyBorder="1" applyAlignment="1">
      <alignment horizontal="center" vertical="center" wrapText="1"/>
    </xf>
    <xf numFmtId="164" fontId="2" fillId="2" borderId="8" xfId="1" applyFont="1" applyFill="1" applyBorder="1" applyAlignment="1">
      <alignment horizontal="center" vertical="center" wrapText="1"/>
    </xf>
    <xf numFmtId="164" fontId="2" fillId="7" borderId="9" xfId="1" applyFont="1" applyFill="1" applyBorder="1" applyAlignment="1">
      <alignment horizontal="center" vertical="center" wrapText="1"/>
    </xf>
    <xf numFmtId="164" fontId="2" fillId="2" borderId="10" xfId="1" applyFont="1" applyFill="1" applyBorder="1" applyAlignment="1">
      <alignment horizontal="center" vertical="center" wrapText="1"/>
    </xf>
    <xf numFmtId="164" fontId="3" fillId="3" borderId="9" xfId="1" applyFont="1" applyFill="1" applyBorder="1" applyAlignment="1">
      <alignment vertical="center" wrapText="1"/>
    </xf>
    <xf numFmtId="164" fontId="3" fillId="4" borderId="9" xfId="1" applyFont="1" applyFill="1" applyBorder="1" applyAlignment="1">
      <alignment vertical="center" wrapText="1"/>
    </xf>
    <xf numFmtId="164" fontId="3" fillId="5" borderId="9" xfId="1" applyFont="1" applyFill="1" applyBorder="1" applyAlignment="1">
      <alignment vertical="center" wrapText="1"/>
    </xf>
    <xf numFmtId="164" fontId="3" fillId="6" borderId="9" xfId="1" applyFont="1" applyFill="1" applyBorder="1" applyAlignment="1">
      <alignment vertical="center" wrapText="1"/>
    </xf>
    <xf numFmtId="164" fontId="2" fillId="2" borderId="12" xfId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164" fontId="2" fillId="0" borderId="0" xfId="1" applyFont="1" applyBorder="1" applyAlignment="1">
      <alignment vertical="center"/>
    </xf>
    <xf numFmtId="164" fontId="2" fillId="0" borderId="0" xfId="1" applyFont="1" applyBorder="1" applyAlignment="1">
      <alignment vertical="center" wrapText="1"/>
    </xf>
    <xf numFmtId="0" fontId="0" fillId="0" borderId="0" xfId="0" applyAlignment="1">
      <alignment horizontal="left"/>
    </xf>
    <xf numFmtId="164" fontId="2" fillId="3" borderId="9" xfId="1" applyFont="1" applyFill="1" applyBorder="1" applyAlignment="1">
      <alignment horizontal="center" vertical="center" wrapText="1"/>
    </xf>
    <xf numFmtId="164" fontId="2" fillId="4" borderId="9" xfId="1" applyFont="1" applyFill="1" applyBorder="1" applyAlignment="1">
      <alignment horizontal="center" vertical="center" wrapText="1"/>
    </xf>
    <xf numFmtId="164" fontId="2" fillId="5" borderId="9" xfId="1" applyFont="1" applyFill="1" applyBorder="1" applyAlignment="1">
      <alignment horizontal="center" vertical="center" wrapText="1"/>
    </xf>
    <xf numFmtId="164" fontId="2" fillId="6" borderId="9" xfId="1" applyFont="1" applyFill="1" applyBorder="1" applyAlignment="1">
      <alignment horizontal="center" vertical="center" wrapText="1"/>
    </xf>
    <xf numFmtId="0" fontId="4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3" fontId="3" fillId="8" borderId="19" xfId="1" applyNumberFormat="1" applyFont="1" applyFill="1" applyBorder="1" applyAlignment="1">
      <alignment horizontal="center" vertical="center" wrapText="1"/>
    </xf>
    <xf numFmtId="166" fontId="3" fillId="0" borderId="20" xfId="1" applyNumberFormat="1" applyFont="1" applyBorder="1" applyAlignment="1">
      <alignment horizontal="center" vertical="center"/>
    </xf>
    <xf numFmtId="3" fontId="3" fillId="8" borderId="7" xfId="1" applyNumberFormat="1" applyFont="1" applyFill="1" applyBorder="1" applyAlignment="1">
      <alignment horizontal="center" vertical="center" wrapText="1"/>
    </xf>
    <xf numFmtId="166" fontId="3" fillId="0" borderId="7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6" fillId="0" borderId="0" xfId="0" applyFont="1" applyAlignment="1">
      <alignment vertical="center"/>
    </xf>
    <xf numFmtId="166" fontId="7" fillId="0" borderId="7" xfId="1" applyNumberFormat="1" applyFont="1" applyBorder="1" applyAlignment="1">
      <alignment horizontal="center" vertical="center" wrapText="1"/>
    </xf>
    <xf numFmtId="0" fontId="4" fillId="0" borderId="7" xfId="0" applyFont="1" applyBorder="1"/>
    <xf numFmtId="166" fontId="2" fillId="0" borderId="7" xfId="1" applyNumberFormat="1" applyFont="1" applyBorder="1" applyAlignment="1">
      <alignment horizontal="center" vertical="center"/>
    </xf>
    <xf numFmtId="0" fontId="8" fillId="0" borderId="0" xfId="0" applyFont="1"/>
    <xf numFmtId="0" fontId="3" fillId="0" borderId="0" xfId="0" applyFont="1" applyAlignment="1">
      <alignment vertical="center" wrapText="1"/>
    </xf>
    <xf numFmtId="0" fontId="9" fillId="0" borderId="0" xfId="0" applyFont="1"/>
    <xf numFmtId="166" fontId="7" fillId="0" borderId="7" xfId="1" applyNumberFormat="1" applyFont="1" applyBorder="1" applyAlignment="1">
      <alignment horizontal="center" vertical="center"/>
    </xf>
    <xf numFmtId="0" fontId="10" fillId="0" borderId="0" xfId="0" applyFont="1"/>
    <xf numFmtId="0" fontId="2" fillId="0" borderId="0" xfId="0" applyFont="1" applyAlignment="1">
      <alignment horizontal="right" vertical="center"/>
    </xf>
    <xf numFmtId="3" fontId="7" fillId="8" borderId="7" xfId="1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166" fontId="12" fillId="0" borderId="7" xfId="1" applyNumberFormat="1" applyFont="1" applyBorder="1" applyAlignment="1">
      <alignment horizontal="center" vertical="center" wrapText="1"/>
    </xf>
    <xf numFmtId="166" fontId="12" fillId="0" borderId="0" xfId="1" applyNumberFormat="1" applyFont="1" applyBorder="1" applyAlignment="1">
      <alignment horizontal="center" vertical="center" wrapText="1"/>
    </xf>
    <xf numFmtId="3" fontId="3" fillId="8" borderId="0" xfId="1" applyNumberFormat="1" applyFont="1" applyFill="1" applyBorder="1" applyAlignment="1">
      <alignment horizontal="center" vertical="center" wrapText="1"/>
    </xf>
    <xf numFmtId="166" fontId="3" fillId="0" borderId="0" xfId="1" applyNumberFormat="1" applyFont="1" applyBorder="1" applyAlignment="1">
      <alignment horizontal="center" vertical="center"/>
    </xf>
    <xf numFmtId="166" fontId="7" fillId="0" borderId="0" xfId="1" applyNumberFormat="1" applyFont="1" applyBorder="1" applyAlignment="1">
      <alignment horizontal="center" vertical="center"/>
    </xf>
    <xf numFmtId="164" fontId="2" fillId="2" borderId="26" xfId="1" applyFont="1" applyFill="1" applyBorder="1" applyAlignment="1">
      <alignment horizontal="center" vertical="center" wrapText="1"/>
    </xf>
    <xf numFmtId="164" fontId="3" fillId="0" borderId="7" xfId="1" applyFont="1" applyFill="1" applyBorder="1" applyAlignment="1">
      <alignment vertical="center" wrapText="1"/>
    </xf>
    <xf numFmtId="0" fontId="3" fillId="0" borderId="7" xfId="0" applyFont="1" applyBorder="1" applyAlignment="1">
      <alignment vertical="center"/>
    </xf>
    <xf numFmtId="164" fontId="3" fillId="0" borderId="7" xfId="1" applyFont="1" applyFill="1" applyBorder="1" applyAlignment="1">
      <alignment horizontal="center" vertical="center" wrapText="1"/>
    </xf>
    <xf numFmtId="166" fontId="3" fillId="0" borderId="9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21" xfId="0" applyBorder="1"/>
    <xf numFmtId="3" fontId="7" fillId="8" borderId="0" xfId="1" applyNumberFormat="1" applyFont="1" applyFill="1" applyBorder="1" applyAlignment="1">
      <alignment horizontal="center" vertical="center" wrapText="1"/>
    </xf>
    <xf numFmtId="166" fontId="3" fillId="0" borderId="21" xfId="1" applyNumberFormat="1" applyFont="1" applyBorder="1" applyAlignment="1">
      <alignment horizontal="center" vertical="center"/>
    </xf>
    <xf numFmtId="0" fontId="2" fillId="0" borderId="24" xfId="0" applyFont="1" applyBorder="1" applyAlignment="1">
      <alignment horizontal="right" vertical="center"/>
    </xf>
    <xf numFmtId="0" fontId="14" fillId="0" borderId="0" xfId="0" applyFont="1"/>
    <xf numFmtId="0" fontId="15" fillId="0" borderId="7" xfId="0" applyFont="1" applyBorder="1" applyAlignment="1">
      <alignment vertical="center" wrapText="1"/>
    </xf>
    <xf numFmtId="166" fontId="3" fillId="0" borderId="4" xfId="1" applyNumberFormat="1" applyFont="1" applyBorder="1" applyAlignment="1">
      <alignment horizontal="center" vertical="center"/>
    </xf>
    <xf numFmtId="166" fontId="3" fillId="0" borderId="27" xfId="1" applyNumberFormat="1" applyFont="1" applyBorder="1" applyAlignment="1">
      <alignment horizontal="center" vertical="center"/>
    </xf>
    <xf numFmtId="166" fontId="3" fillId="0" borderId="13" xfId="1" applyNumberFormat="1" applyFont="1" applyBorder="1" applyAlignment="1">
      <alignment horizontal="center" vertical="center"/>
    </xf>
    <xf numFmtId="0" fontId="16" fillId="0" borderId="0" xfId="0" applyFont="1" applyAlignment="1">
      <alignment vertical="center" wrapText="1"/>
    </xf>
    <xf numFmtId="0" fontId="2" fillId="0" borderId="22" xfId="0" applyFont="1" applyBorder="1" applyAlignment="1">
      <alignment horizontal="right" vertical="center"/>
    </xf>
    <xf numFmtId="0" fontId="16" fillId="4" borderId="28" xfId="0" applyFont="1" applyFill="1" applyBorder="1" applyAlignment="1">
      <alignment vertical="center" wrapText="1"/>
    </xf>
    <xf numFmtId="0" fontId="13" fillId="4" borderId="29" xfId="0" applyFont="1" applyFill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3" fillId="4" borderId="30" xfId="0" applyFont="1" applyFill="1" applyBorder="1" applyAlignment="1">
      <alignment vertical="center" wrapText="1"/>
    </xf>
    <xf numFmtId="0" fontId="13" fillId="4" borderId="28" xfId="0" applyFont="1" applyFill="1" applyBorder="1" applyAlignment="1">
      <alignment vertical="center" wrapText="1"/>
    </xf>
    <xf numFmtId="0" fontId="2" fillId="0" borderId="7" xfId="0" applyFont="1" applyBorder="1" applyAlignment="1">
      <alignment horizontal="right" vertical="center"/>
    </xf>
    <xf numFmtId="0" fontId="2" fillId="2" borderId="25" xfId="0" applyFont="1" applyFill="1" applyBorder="1" applyAlignment="1">
      <alignment vertical="center"/>
    </xf>
    <xf numFmtId="0" fontId="17" fillId="2" borderId="1" xfId="0" applyFont="1" applyFill="1" applyBorder="1" applyAlignment="1">
      <alignment vertical="center"/>
    </xf>
    <xf numFmtId="164" fontId="17" fillId="3" borderId="4" xfId="1" applyFont="1" applyFill="1" applyBorder="1" applyAlignment="1">
      <alignment horizontal="center" vertical="center" wrapText="1"/>
    </xf>
    <xf numFmtId="164" fontId="17" fillId="4" borderId="9" xfId="1" applyFont="1" applyFill="1" applyBorder="1" applyAlignment="1">
      <alignment horizontal="center" vertical="center" wrapText="1"/>
    </xf>
    <xf numFmtId="164" fontId="17" fillId="4" borderId="7" xfId="1" applyFont="1" applyFill="1" applyBorder="1" applyAlignment="1">
      <alignment horizontal="center" vertical="center" wrapText="1"/>
    </xf>
    <xf numFmtId="164" fontId="17" fillId="5" borderId="4" xfId="1" applyFont="1" applyFill="1" applyBorder="1" applyAlignment="1">
      <alignment horizontal="center" vertical="center" wrapText="1"/>
    </xf>
    <xf numFmtId="164" fontId="17" fillId="6" borderId="9" xfId="1" applyFont="1" applyFill="1" applyBorder="1" applyAlignment="1">
      <alignment horizontal="center" vertical="center" wrapText="1"/>
    </xf>
    <xf numFmtId="164" fontId="17" fillId="6" borderId="4" xfId="1" applyFont="1" applyFill="1" applyBorder="1" applyAlignment="1">
      <alignment horizontal="center" vertical="center" wrapText="1"/>
    </xf>
    <xf numFmtId="164" fontId="17" fillId="7" borderId="9" xfId="1" applyFont="1" applyFill="1" applyBorder="1" applyAlignment="1">
      <alignment horizontal="center" vertical="center" wrapText="1"/>
    </xf>
    <xf numFmtId="164" fontId="17" fillId="7" borderId="4" xfId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vertical="center"/>
    </xf>
    <xf numFmtId="164" fontId="17" fillId="3" borderId="7" xfId="1" applyFont="1" applyFill="1" applyBorder="1" applyAlignment="1">
      <alignment horizontal="center" vertical="center" wrapText="1"/>
    </xf>
    <xf numFmtId="164" fontId="17" fillId="5" borderId="7" xfId="1" applyFont="1" applyFill="1" applyBorder="1" applyAlignment="1">
      <alignment horizontal="center" vertical="center" wrapText="1"/>
    </xf>
    <xf numFmtId="164" fontId="17" fillId="6" borderId="7" xfId="1" applyFont="1" applyFill="1" applyBorder="1" applyAlignment="1">
      <alignment horizontal="center" vertical="center" wrapText="1"/>
    </xf>
    <xf numFmtId="164" fontId="17" fillId="7" borderId="7" xfId="1" applyFont="1" applyFill="1" applyBorder="1" applyAlignment="1">
      <alignment horizontal="center" vertical="center" wrapText="1"/>
    </xf>
    <xf numFmtId="164" fontId="17" fillId="3" borderId="9" xfId="1" applyFont="1" applyFill="1" applyBorder="1" applyAlignment="1">
      <alignment horizontal="center" vertical="center" wrapText="1"/>
    </xf>
    <xf numFmtId="164" fontId="7" fillId="3" borderId="9" xfId="1" applyFont="1" applyFill="1" applyBorder="1" applyAlignment="1">
      <alignment vertical="center" wrapText="1"/>
    </xf>
    <xf numFmtId="164" fontId="7" fillId="4" borderId="9" xfId="1" applyFont="1" applyFill="1" applyBorder="1" applyAlignment="1">
      <alignment vertical="center" wrapText="1"/>
    </xf>
    <xf numFmtId="164" fontId="17" fillId="5" borderId="9" xfId="1" applyFont="1" applyFill="1" applyBorder="1" applyAlignment="1">
      <alignment horizontal="center" vertical="center" wrapText="1"/>
    </xf>
    <xf numFmtId="164" fontId="7" fillId="5" borderId="9" xfId="1" applyFont="1" applyFill="1" applyBorder="1" applyAlignment="1">
      <alignment vertical="center" wrapText="1"/>
    </xf>
    <xf numFmtId="164" fontId="7" fillId="6" borderId="9" xfId="1" applyFont="1" applyFill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7" fillId="0" borderId="0" xfId="0" applyFont="1" applyAlignment="1">
      <alignment horizontal="right" vertical="center"/>
    </xf>
    <xf numFmtId="0" fontId="17" fillId="0" borderId="24" xfId="0" applyFont="1" applyBorder="1" applyAlignment="1">
      <alignment horizontal="right" vertical="center"/>
    </xf>
    <xf numFmtId="0" fontId="7" fillId="0" borderId="7" xfId="0" applyFont="1" applyBorder="1" applyAlignment="1">
      <alignment vertical="center"/>
    </xf>
    <xf numFmtId="0" fontId="0" fillId="9" borderId="7" xfId="0" applyFill="1" applyBorder="1"/>
    <xf numFmtId="166" fontId="3" fillId="9" borderId="7" xfId="1" applyNumberFormat="1" applyFont="1" applyFill="1" applyBorder="1" applyAlignment="1">
      <alignment horizontal="center" vertical="center"/>
    </xf>
    <xf numFmtId="0" fontId="0" fillId="10" borderId="7" xfId="0" applyFill="1" applyBorder="1"/>
    <xf numFmtId="166" fontId="3" fillId="10" borderId="7" xfId="1" applyNumberFormat="1" applyFont="1" applyFill="1" applyBorder="1" applyAlignment="1">
      <alignment horizontal="center" vertical="center"/>
    </xf>
    <xf numFmtId="164" fontId="2" fillId="3" borderId="14" xfId="1" applyFont="1" applyFill="1" applyBorder="1" applyAlignment="1">
      <alignment horizontal="center" vertical="center" wrapText="1"/>
    </xf>
    <xf numFmtId="164" fontId="2" fillId="4" borderId="13" xfId="1" applyFont="1" applyFill="1" applyBorder="1" applyAlignment="1">
      <alignment horizontal="center" vertical="center" wrapText="1"/>
    </xf>
    <xf numFmtId="0" fontId="3" fillId="0" borderId="21" xfId="0" applyFont="1" applyBorder="1"/>
    <xf numFmtId="164" fontId="3" fillId="3" borderId="16" xfId="1" applyFont="1" applyFill="1" applyBorder="1" applyAlignment="1">
      <alignment vertical="center" wrapText="1"/>
    </xf>
    <xf numFmtId="164" fontId="2" fillId="4" borderId="15" xfId="1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/>
    <xf numFmtId="0" fontId="7" fillId="0" borderId="31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0" fillId="11" borderId="7" xfId="0" applyFill="1" applyBorder="1"/>
    <xf numFmtId="166" fontId="3" fillId="11" borderId="7" xfId="1" applyNumberFormat="1" applyFont="1" applyFill="1" applyBorder="1" applyAlignment="1">
      <alignment horizontal="center" vertical="center"/>
    </xf>
    <xf numFmtId="0" fontId="0" fillId="12" borderId="7" xfId="0" applyFill="1" applyBorder="1"/>
    <xf numFmtId="166" fontId="3" fillId="12" borderId="7" xfId="1" applyNumberFormat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vertical="center" wrapText="1"/>
    </xf>
    <xf numFmtId="3" fontId="7" fillId="13" borderId="7" xfId="1" applyNumberFormat="1" applyFont="1" applyFill="1" applyBorder="1" applyAlignment="1">
      <alignment horizontal="center" vertical="center" wrapText="1"/>
    </xf>
    <xf numFmtId="0" fontId="11" fillId="13" borderId="7" xfId="0" applyFont="1" applyFill="1" applyBorder="1" applyAlignment="1">
      <alignment vertical="center" wrapText="1"/>
    </xf>
    <xf numFmtId="166" fontId="3" fillId="13" borderId="7" xfId="1" applyNumberFormat="1" applyFont="1" applyFill="1" applyBorder="1" applyAlignment="1">
      <alignment horizontal="center" vertical="center"/>
    </xf>
    <xf numFmtId="166" fontId="7" fillId="13" borderId="7" xfId="1" applyNumberFormat="1" applyFont="1" applyFill="1" applyBorder="1" applyAlignment="1">
      <alignment horizontal="center" vertical="center"/>
    </xf>
    <xf numFmtId="3" fontId="3" fillId="13" borderId="7" xfId="1" applyNumberFormat="1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right" vertical="center"/>
    </xf>
    <xf numFmtId="0" fontId="2" fillId="0" borderId="21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2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164" fontId="2" fillId="7" borderId="9" xfId="1" applyFont="1" applyFill="1" applyBorder="1" applyAlignment="1">
      <alignment horizontal="center" vertical="center" wrapText="1"/>
    </xf>
    <xf numFmtId="164" fontId="2" fillId="7" borderId="17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25" xfId="0" applyFont="1" applyFill="1" applyBorder="1" applyAlignment="1">
      <alignment vertical="center"/>
    </xf>
    <xf numFmtId="164" fontId="2" fillId="3" borderId="19" xfId="1" applyFont="1" applyFill="1" applyBorder="1" applyAlignment="1">
      <alignment horizontal="center" vertical="center" wrapText="1"/>
    </xf>
    <xf numFmtId="164" fontId="2" fillId="3" borderId="17" xfId="1" applyFont="1" applyFill="1" applyBorder="1" applyAlignment="1">
      <alignment horizontal="center" vertical="center" wrapText="1"/>
    </xf>
    <xf numFmtId="164" fontId="2" fillId="4" borderId="9" xfId="1" applyFont="1" applyFill="1" applyBorder="1" applyAlignment="1">
      <alignment horizontal="center" vertical="center" wrapText="1"/>
    </xf>
    <xf numFmtId="164" fontId="2" fillId="4" borderId="17" xfId="1" applyFont="1" applyFill="1" applyBorder="1" applyAlignment="1">
      <alignment horizontal="center" vertical="center" wrapText="1"/>
    </xf>
    <xf numFmtId="164" fontId="2" fillId="5" borderId="19" xfId="1" applyFont="1" applyFill="1" applyBorder="1" applyAlignment="1">
      <alignment horizontal="center" vertical="center" wrapText="1"/>
    </xf>
    <xf numFmtId="164" fontId="2" fillId="5" borderId="17" xfId="1" applyFont="1" applyFill="1" applyBorder="1" applyAlignment="1">
      <alignment horizontal="center" vertical="center" wrapText="1"/>
    </xf>
    <xf numFmtId="164" fontId="2" fillId="6" borderId="9" xfId="1" applyFont="1" applyFill="1" applyBorder="1" applyAlignment="1">
      <alignment horizontal="center" vertical="center" wrapText="1"/>
    </xf>
    <xf numFmtId="164" fontId="2" fillId="6" borderId="17" xfId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4" fillId="0" borderId="0" xfId="0" applyFont="1"/>
    <xf numFmtId="0" fontId="0" fillId="0" borderId="0" xfId="0" applyAlignment="1">
      <alignment horizontal="left"/>
    </xf>
    <xf numFmtId="164" fontId="2" fillId="7" borderId="18" xfId="1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/>
    </xf>
    <xf numFmtId="164" fontId="2" fillId="3" borderId="18" xfId="1" applyFont="1" applyFill="1" applyBorder="1" applyAlignment="1">
      <alignment horizontal="center" vertical="center" wrapText="1"/>
    </xf>
    <xf numFmtId="164" fontId="2" fillId="4" borderId="18" xfId="1" applyFont="1" applyFill="1" applyBorder="1" applyAlignment="1">
      <alignment horizontal="center" vertical="center" wrapText="1"/>
    </xf>
    <xf numFmtId="164" fontId="2" fillId="5" borderId="18" xfId="1" applyFont="1" applyFill="1" applyBorder="1" applyAlignment="1">
      <alignment horizontal="center" vertical="center" wrapText="1"/>
    </xf>
    <xf numFmtId="164" fontId="2" fillId="6" borderId="18" xfId="1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vertical="center"/>
    </xf>
    <xf numFmtId="164" fontId="2" fillId="4" borderId="32" xfId="1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vertical="center"/>
    </xf>
    <xf numFmtId="0" fontId="17" fillId="2" borderId="6" xfId="0" applyFont="1" applyFill="1" applyBorder="1" applyAlignment="1">
      <alignment vertical="center"/>
    </xf>
    <xf numFmtId="0" fontId="17" fillId="2" borderId="25" xfId="0" applyFont="1" applyFill="1" applyBorder="1" applyAlignment="1">
      <alignment vertical="center"/>
    </xf>
    <xf numFmtId="164" fontId="17" fillId="3" borderId="19" xfId="1" applyFont="1" applyFill="1" applyBorder="1" applyAlignment="1">
      <alignment horizontal="center" vertical="center" wrapText="1"/>
    </xf>
    <xf numFmtId="164" fontId="17" fillId="3" borderId="17" xfId="1" applyFont="1" applyFill="1" applyBorder="1" applyAlignment="1">
      <alignment horizontal="center" vertical="center" wrapText="1"/>
    </xf>
    <xf numFmtId="164" fontId="17" fillId="4" borderId="9" xfId="1" applyFont="1" applyFill="1" applyBorder="1" applyAlignment="1">
      <alignment horizontal="center" vertical="center" wrapText="1"/>
    </xf>
    <xf numFmtId="164" fontId="17" fillId="4" borderId="17" xfId="1" applyFont="1" applyFill="1" applyBorder="1" applyAlignment="1">
      <alignment horizontal="center" vertical="center" wrapText="1"/>
    </xf>
    <xf numFmtId="164" fontId="17" fillId="5" borderId="19" xfId="1" applyFont="1" applyFill="1" applyBorder="1" applyAlignment="1">
      <alignment horizontal="center" vertical="center" wrapText="1"/>
    </xf>
    <xf numFmtId="164" fontId="17" fillId="5" borderId="17" xfId="1" applyFont="1" applyFill="1" applyBorder="1" applyAlignment="1">
      <alignment horizontal="center" vertical="center" wrapText="1"/>
    </xf>
    <xf numFmtId="164" fontId="17" fillId="6" borderId="9" xfId="1" applyFont="1" applyFill="1" applyBorder="1" applyAlignment="1">
      <alignment horizontal="center" vertical="center" wrapText="1"/>
    </xf>
    <xf numFmtId="164" fontId="17" fillId="6" borderId="17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10" fillId="11" borderId="14" xfId="0" applyFont="1" applyFill="1" applyBorder="1" applyAlignment="1">
      <alignment horizontal="left"/>
    </xf>
    <xf numFmtId="0" fontId="10" fillId="11" borderId="23" xfId="0" applyFont="1" applyFill="1" applyBorder="1" applyAlignment="1">
      <alignment horizontal="left"/>
    </xf>
    <xf numFmtId="0" fontId="10" fillId="11" borderId="13" xfId="0" applyFont="1" applyFill="1" applyBorder="1" applyAlignment="1">
      <alignment horizontal="left"/>
    </xf>
    <xf numFmtId="0" fontId="0" fillId="12" borderId="14" xfId="0" applyFill="1" applyBorder="1" applyAlignment="1">
      <alignment horizontal="left"/>
    </xf>
    <xf numFmtId="0" fontId="0" fillId="12" borderId="23" xfId="0" applyFill="1" applyBorder="1" applyAlignment="1">
      <alignment horizontal="left"/>
    </xf>
    <xf numFmtId="0" fontId="0" fillId="12" borderId="13" xfId="0" applyFill="1" applyBorder="1" applyAlignment="1">
      <alignment horizontal="left"/>
    </xf>
    <xf numFmtId="0" fontId="0" fillId="9" borderId="14" xfId="0" applyFill="1" applyBorder="1" applyAlignment="1">
      <alignment horizontal="left" wrapText="1"/>
    </xf>
    <xf numFmtId="0" fontId="0" fillId="9" borderId="23" xfId="0" applyFill="1" applyBorder="1" applyAlignment="1">
      <alignment horizontal="left" wrapText="1"/>
    </xf>
    <xf numFmtId="0" fontId="0" fillId="9" borderId="13" xfId="0" applyFill="1" applyBorder="1" applyAlignment="1">
      <alignment horizontal="left" wrapText="1"/>
    </xf>
    <xf numFmtId="0" fontId="0" fillId="9" borderId="14" xfId="0" applyFill="1" applyBorder="1" applyAlignment="1">
      <alignment horizontal="left"/>
    </xf>
    <xf numFmtId="0" fontId="0" fillId="9" borderId="23" xfId="0" applyFill="1" applyBorder="1" applyAlignment="1">
      <alignment horizontal="left"/>
    </xf>
    <xf numFmtId="0" fontId="0" fillId="9" borderId="13" xfId="0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164" fontId="17" fillId="7" borderId="9" xfId="1" applyFont="1" applyFill="1" applyBorder="1" applyAlignment="1">
      <alignment horizontal="center" vertical="center" wrapText="1"/>
    </xf>
    <xf numFmtId="164" fontId="17" fillId="7" borderId="17" xfId="1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right" vertical="center"/>
    </xf>
    <xf numFmtId="0" fontId="17" fillId="0" borderId="21" xfId="0" applyFont="1" applyBorder="1" applyAlignment="1">
      <alignment horizontal="right" vertical="center"/>
    </xf>
    <xf numFmtId="0" fontId="0" fillId="10" borderId="14" xfId="0" applyFill="1" applyBorder="1" applyAlignment="1">
      <alignment horizontal="left" wrapText="1"/>
    </xf>
    <xf numFmtId="0" fontId="0" fillId="10" borderId="23" xfId="0" applyFill="1" applyBorder="1" applyAlignment="1">
      <alignment horizontal="left" wrapText="1"/>
    </xf>
    <xf numFmtId="0" fontId="0" fillId="10" borderId="13" xfId="0" applyFill="1" applyBorder="1" applyAlignment="1">
      <alignment horizontal="left" wrapText="1"/>
    </xf>
    <xf numFmtId="0" fontId="0" fillId="10" borderId="14" xfId="0" applyFill="1" applyBorder="1" applyAlignment="1">
      <alignment horizontal="left"/>
    </xf>
    <xf numFmtId="0" fontId="0" fillId="10" borderId="23" xfId="0" applyFill="1" applyBorder="1" applyAlignment="1">
      <alignment horizontal="left"/>
    </xf>
    <xf numFmtId="0" fontId="0" fillId="10" borderId="13" xfId="0" applyFill="1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17" fillId="0" borderId="0" xfId="0" applyFont="1" applyBorder="1" applyAlignment="1">
      <alignment horizontal="right" vertical="center"/>
    </xf>
  </cellXfs>
  <cellStyles count="3">
    <cellStyle name="Comma" xfId="1" builtinId="3"/>
    <cellStyle name="Normal" xfId="0" builtinId="0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245"/>
  <sheetViews>
    <sheetView tabSelected="1" topLeftCell="A12" zoomScale="80" zoomScaleNormal="80" workbookViewId="0">
      <selection activeCell="S190" sqref="S190"/>
    </sheetView>
  </sheetViews>
  <sheetFormatPr defaultRowHeight="14.5" x14ac:dyDescent="0.35"/>
  <cols>
    <col min="1" max="1" width="30.36328125" customWidth="1"/>
    <col min="2" max="2" width="16.08984375" customWidth="1"/>
    <col min="3" max="3" width="13.1796875" customWidth="1"/>
    <col min="4" max="4" width="15" customWidth="1"/>
    <col min="5" max="5" width="16.54296875" customWidth="1"/>
    <col min="6" max="6" width="14.81640625" customWidth="1"/>
    <col min="7" max="7" width="13.453125" customWidth="1"/>
    <col min="8" max="8" width="13.1796875" customWidth="1"/>
    <col min="9" max="9" width="14" customWidth="1"/>
    <col min="10" max="10" width="14.81640625" customWidth="1"/>
    <col min="11" max="11" width="16.54296875" customWidth="1"/>
    <col min="12" max="13" width="13.81640625" customWidth="1"/>
    <col min="14" max="14" width="17.453125" customWidth="1"/>
    <col min="15" max="15" width="12.54296875" customWidth="1"/>
    <col min="16" max="16" width="14.54296875" customWidth="1"/>
    <col min="17" max="17" width="14.1796875" customWidth="1"/>
    <col min="18" max="18" width="19.54296875" customWidth="1"/>
  </cols>
  <sheetData>
    <row r="1" spans="1:19" x14ac:dyDescent="0.35">
      <c r="A1" s="150" t="s">
        <v>10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</row>
    <row r="2" spans="1:19" x14ac:dyDescent="0.35">
      <c r="A2" s="32" t="s">
        <v>30</v>
      </c>
      <c r="B2" s="32"/>
    </row>
    <row r="3" spans="1:19" x14ac:dyDescent="0.35">
      <c r="A3" s="151" t="s">
        <v>28</v>
      </c>
      <c r="B3" s="151"/>
      <c r="C3" s="151"/>
      <c r="D3" s="151"/>
      <c r="E3" s="151"/>
      <c r="F3" s="27"/>
      <c r="G3" s="27"/>
      <c r="I3" s="32"/>
      <c r="J3" s="32"/>
      <c r="K3" s="32"/>
    </row>
    <row r="4" spans="1:19" x14ac:dyDescent="0.35">
      <c r="A4" t="s">
        <v>27</v>
      </c>
      <c r="F4" s="44"/>
    </row>
    <row r="5" spans="1:19" x14ac:dyDescent="0.35">
      <c r="A5" t="s">
        <v>26</v>
      </c>
      <c r="F5" s="32"/>
      <c r="G5" s="45"/>
    </row>
    <row r="6" spans="1:19" x14ac:dyDescent="0.35">
      <c r="A6" s="149" t="s">
        <v>111</v>
      </c>
      <c r="B6" s="149"/>
      <c r="C6" s="149"/>
      <c r="D6" s="149"/>
      <c r="E6" s="149"/>
      <c r="F6" s="149"/>
      <c r="G6" s="149"/>
      <c r="H6" s="149"/>
    </row>
    <row r="7" spans="1:19" s="48" customFormat="1" x14ac:dyDescent="0.35">
      <c r="A7" s="48" t="s">
        <v>112</v>
      </c>
    </row>
    <row r="8" spans="1:19" s="48" customFormat="1" x14ac:dyDescent="0.35">
      <c r="A8" s="48" t="s">
        <v>113</v>
      </c>
    </row>
    <row r="9" spans="1:19" x14ac:dyDescent="0.35">
      <c r="A9" s="24"/>
      <c r="B9" s="24"/>
      <c r="C9" s="24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6"/>
      <c r="S9" s="5"/>
    </row>
    <row r="10" spans="1:19" x14ac:dyDescent="0.35">
      <c r="A10" s="40" t="s">
        <v>127</v>
      </c>
      <c r="B10" s="24"/>
      <c r="C10" s="24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6"/>
      <c r="S10" s="5"/>
    </row>
    <row r="11" spans="1:19" ht="15" thickBot="1" x14ac:dyDescent="0.4">
      <c r="A11" s="24"/>
      <c r="B11" s="24"/>
      <c r="C11" s="24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6"/>
      <c r="S11" s="5"/>
    </row>
    <row r="12" spans="1:19" ht="22" customHeight="1" x14ac:dyDescent="0.35">
      <c r="A12" s="136" t="s">
        <v>25</v>
      </c>
      <c r="B12" s="33"/>
      <c r="C12" s="139" t="s">
        <v>56</v>
      </c>
      <c r="D12" s="6" t="s">
        <v>33</v>
      </c>
      <c r="E12" s="6" t="s">
        <v>17</v>
      </c>
      <c r="F12" s="141" t="s">
        <v>39</v>
      </c>
      <c r="G12" s="12" t="s">
        <v>34</v>
      </c>
      <c r="H12" s="12" t="s">
        <v>17</v>
      </c>
      <c r="I12" s="143" t="s">
        <v>36</v>
      </c>
      <c r="J12" s="7" t="s">
        <v>35</v>
      </c>
      <c r="K12" s="7" t="s">
        <v>17</v>
      </c>
      <c r="L12" s="145" t="s">
        <v>37</v>
      </c>
      <c r="M12" s="8" t="s">
        <v>34</v>
      </c>
      <c r="N12" s="8" t="s">
        <v>17</v>
      </c>
      <c r="O12" s="134" t="s">
        <v>38</v>
      </c>
      <c r="P12" s="9" t="s">
        <v>34</v>
      </c>
      <c r="Q12" s="9" t="s">
        <v>17</v>
      </c>
      <c r="R12" s="10" t="s">
        <v>9</v>
      </c>
      <c r="S12" s="5"/>
    </row>
    <row r="13" spans="1:19" x14ac:dyDescent="0.35">
      <c r="A13" s="137"/>
      <c r="B13" s="34"/>
      <c r="C13" s="140"/>
      <c r="D13" s="11" t="s">
        <v>11</v>
      </c>
      <c r="E13" s="11" t="s">
        <v>4</v>
      </c>
      <c r="F13" s="142"/>
      <c r="G13" s="12" t="s">
        <v>11</v>
      </c>
      <c r="H13" s="12" t="s">
        <v>0</v>
      </c>
      <c r="I13" s="144"/>
      <c r="J13" s="13" t="s">
        <v>11</v>
      </c>
      <c r="K13" s="13" t="s">
        <v>1</v>
      </c>
      <c r="L13" s="146"/>
      <c r="M13" s="14" t="s">
        <v>11</v>
      </c>
      <c r="N13" s="14" t="s">
        <v>5</v>
      </c>
      <c r="O13" s="135"/>
      <c r="P13" s="15" t="s">
        <v>6</v>
      </c>
      <c r="Q13" s="15" t="s">
        <v>6</v>
      </c>
      <c r="R13" s="16" t="s">
        <v>12</v>
      </c>
      <c r="S13" s="5"/>
    </row>
    <row r="14" spans="1:19" x14ac:dyDescent="0.35">
      <c r="A14" s="137"/>
      <c r="B14" s="34" t="s">
        <v>13</v>
      </c>
      <c r="C14" s="140"/>
      <c r="D14" s="11" t="s">
        <v>8</v>
      </c>
      <c r="E14" s="11" t="s">
        <v>3</v>
      </c>
      <c r="F14" s="142"/>
      <c r="G14" s="12" t="s">
        <v>0</v>
      </c>
      <c r="H14" s="12" t="s">
        <v>3</v>
      </c>
      <c r="I14" s="144"/>
      <c r="J14" s="13" t="s">
        <v>1</v>
      </c>
      <c r="K14" s="13" t="s">
        <v>3</v>
      </c>
      <c r="L14" s="146"/>
      <c r="M14" s="14" t="s">
        <v>5</v>
      </c>
      <c r="N14" s="14" t="s">
        <v>3</v>
      </c>
      <c r="O14" s="135"/>
      <c r="P14" s="17" t="s">
        <v>11</v>
      </c>
      <c r="Q14" s="17" t="s">
        <v>3</v>
      </c>
      <c r="R14" s="18" t="s">
        <v>3</v>
      </c>
      <c r="S14" s="5"/>
    </row>
    <row r="15" spans="1:19" ht="15" thickBot="1" x14ac:dyDescent="0.4">
      <c r="A15" s="153"/>
      <c r="B15" s="34"/>
      <c r="C15" s="154"/>
      <c r="D15" s="28" t="s">
        <v>3</v>
      </c>
      <c r="E15" s="19"/>
      <c r="F15" s="155"/>
      <c r="G15" s="29" t="s">
        <v>3</v>
      </c>
      <c r="H15" s="20"/>
      <c r="I15" s="156"/>
      <c r="J15" s="30" t="s">
        <v>3</v>
      </c>
      <c r="K15" s="21"/>
      <c r="L15" s="157"/>
      <c r="M15" s="31" t="s">
        <v>3</v>
      </c>
      <c r="N15" s="22"/>
      <c r="O15" s="152"/>
      <c r="P15" s="17" t="s">
        <v>3</v>
      </c>
      <c r="Q15" s="17"/>
      <c r="R15" s="23"/>
      <c r="S15" s="5"/>
    </row>
    <row r="16" spans="1:19" ht="26.5" thickBot="1" x14ac:dyDescent="0.4">
      <c r="A16" s="39" t="s">
        <v>31</v>
      </c>
      <c r="B16" s="41" t="s">
        <v>32</v>
      </c>
      <c r="C16" s="35">
        <v>29</v>
      </c>
      <c r="D16" s="36"/>
      <c r="E16" s="69">
        <f>D16*12*29</f>
        <v>0</v>
      </c>
      <c r="F16" s="35">
        <v>29</v>
      </c>
      <c r="G16" s="36"/>
      <c r="H16" s="36">
        <f>G16*12*29</f>
        <v>0</v>
      </c>
      <c r="I16" s="35">
        <v>29</v>
      </c>
      <c r="J16" s="36"/>
      <c r="K16" s="36">
        <f>J16*12*29</f>
        <v>0</v>
      </c>
      <c r="L16" s="35">
        <v>29</v>
      </c>
      <c r="M16" s="36"/>
      <c r="N16" s="36">
        <f>M16*12*29</f>
        <v>0</v>
      </c>
      <c r="O16" s="35">
        <v>29</v>
      </c>
      <c r="P16" s="36"/>
      <c r="Q16" s="36">
        <f>P16*12*29</f>
        <v>0</v>
      </c>
      <c r="R16" s="36">
        <f>E16+H16+K16+N16+Q16</f>
        <v>0</v>
      </c>
      <c r="S16" s="5"/>
    </row>
    <row r="17" spans="1:19" ht="26" x14ac:dyDescent="0.35">
      <c r="A17" s="39" t="s">
        <v>128</v>
      </c>
      <c r="B17" s="41" t="s">
        <v>32</v>
      </c>
      <c r="C17" s="35">
        <v>5</v>
      </c>
      <c r="D17" s="36"/>
      <c r="E17" s="69">
        <f>D17*12*5</f>
        <v>0</v>
      </c>
      <c r="F17" s="35">
        <v>5</v>
      </c>
      <c r="G17" s="36"/>
      <c r="H17" s="36">
        <f>G17*12*5</f>
        <v>0</v>
      </c>
      <c r="I17" s="35">
        <v>5</v>
      </c>
      <c r="J17" s="36"/>
      <c r="K17" s="36">
        <f>J17*12*5</f>
        <v>0</v>
      </c>
      <c r="L17" s="35">
        <v>5</v>
      </c>
      <c r="M17" s="36"/>
      <c r="N17" s="36">
        <f>M17*12*5</f>
        <v>0</v>
      </c>
      <c r="O17" s="35">
        <v>5</v>
      </c>
      <c r="P17" s="36"/>
      <c r="Q17" s="36">
        <f>P17*12*5</f>
        <v>0</v>
      </c>
      <c r="R17" s="36">
        <f>E17+H17+K17+N17+Q17</f>
        <v>0</v>
      </c>
      <c r="S17" s="5"/>
    </row>
    <row r="18" spans="1:19" x14ac:dyDescent="0.35">
      <c r="A18" s="128" t="s">
        <v>7</v>
      </c>
      <c r="B18" s="129"/>
      <c r="C18" s="129"/>
      <c r="D18" s="129"/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29"/>
      <c r="P18" s="129"/>
      <c r="Q18" s="130"/>
      <c r="R18" s="38">
        <f>R16+R17</f>
        <v>0</v>
      </c>
      <c r="S18" s="5"/>
    </row>
    <row r="19" spans="1:19" x14ac:dyDescent="0.35">
      <c r="A19" s="132" t="s">
        <v>66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3"/>
      <c r="R19" s="71">
        <f>R18*0.15</f>
        <v>0</v>
      </c>
      <c r="S19" s="5"/>
    </row>
    <row r="20" spans="1:19" x14ac:dyDescent="0.35">
      <c r="A20" s="131" t="s">
        <v>67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3"/>
      <c r="R20" s="61">
        <f>R18+R19</f>
        <v>0</v>
      </c>
      <c r="S20" s="5"/>
    </row>
    <row r="21" spans="1:19" x14ac:dyDescent="0.35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65"/>
      <c r="S21" s="5"/>
    </row>
    <row r="22" spans="1:19" x14ac:dyDescent="0.35">
      <c r="A22" s="32" t="s">
        <v>55</v>
      </c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55"/>
      <c r="S22" s="5"/>
    </row>
    <row r="23" spans="1:19" ht="15" thickBot="1" x14ac:dyDescent="0.4">
      <c r="A23" s="67" t="s">
        <v>76</v>
      </c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70"/>
      <c r="S23" s="5"/>
    </row>
    <row r="24" spans="1:19" ht="14.5" customHeight="1" x14ac:dyDescent="0.35">
      <c r="A24" s="136" t="s">
        <v>25</v>
      </c>
      <c r="B24" s="33"/>
      <c r="C24" s="139" t="s">
        <v>15</v>
      </c>
      <c r="D24" s="6" t="s">
        <v>16</v>
      </c>
      <c r="E24" s="6" t="s">
        <v>17</v>
      </c>
      <c r="F24" s="141" t="s">
        <v>18</v>
      </c>
      <c r="G24" s="12" t="s">
        <v>16</v>
      </c>
      <c r="H24" s="12" t="s">
        <v>17</v>
      </c>
      <c r="I24" s="143" t="s">
        <v>19</v>
      </c>
      <c r="J24" s="7" t="s">
        <v>16</v>
      </c>
      <c r="K24" s="7" t="s">
        <v>17</v>
      </c>
      <c r="L24" s="145" t="s">
        <v>20</v>
      </c>
      <c r="M24" s="8" t="s">
        <v>16</v>
      </c>
      <c r="N24" s="8" t="s">
        <v>17</v>
      </c>
      <c r="O24" s="134" t="s">
        <v>21</v>
      </c>
      <c r="P24" s="9" t="s">
        <v>16</v>
      </c>
      <c r="Q24" s="9" t="s">
        <v>17</v>
      </c>
      <c r="R24" s="57" t="s">
        <v>9</v>
      </c>
      <c r="S24" s="5"/>
    </row>
    <row r="25" spans="1:19" x14ac:dyDescent="0.35">
      <c r="A25" s="137"/>
      <c r="B25" s="34"/>
      <c r="C25" s="140"/>
      <c r="D25" s="11" t="s">
        <v>11</v>
      </c>
      <c r="E25" s="11" t="s">
        <v>4</v>
      </c>
      <c r="F25" s="142"/>
      <c r="G25" s="12" t="s">
        <v>11</v>
      </c>
      <c r="H25" s="12" t="s">
        <v>0</v>
      </c>
      <c r="I25" s="144"/>
      <c r="J25" s="13" t="s">
        <v>11</v>
      </c>
      <c r="K25" s="13" t="s">
        <v>1</v>
      </c>
      <c r="L25" s="146"/>
      <c r="M25" s="14" t="s">
        <v>11</v>
      </c>
      <c r="N25" s="14" t="s">
        <v>5</v>
      </c>
      <c r="O25" s="135"/>
      <c r="P25" s="15" t="s">
        <v>6</v>
      </c>
      <c r="Q25" s="15" t="s">
        <v>6</v>
      </c>
      <c r="R25" s="16" t="s">
        <v>12</v>
      </c>
      <c r="S25" s="5"/>
    </row>
    <row r="26" spans="1:19" x14ac:dyDescent="0.35">
      <c r="A26" s="137"/>
      <c r="B26" s="34" t="s">
        <v>13</v>
      </c>
      <c r="C26" s="140"/>
      <c r="D26" s="11" t="s">
        <v>8</v>
      </c>
      <c r="E26" s="11" t="s">
        <v>3</v>
      </c>
      <c r="F26" s="142"/>
      <c r="G26" s="12" t="s">
        <v>0</v>
      </c>
      <c r="H26" s="12" t="s">
        <v>3</v>
      </c>
      <c r="I26" s="144"/>
      <c r="J26" s="13" t="s">
        <v>1</v>
      </c>
      <c r="K26" s="13" t="s">
        <v>3</v>
      </c>
      <c r="L26" s="146"/>
      <c r="M26" s="14" t="s">
        <v>5</v>
      </c>
      <c r="N26" s="14" t="s">
        <v>3</v>
      </c>
      <c r="O26" s="135"/>
      <c r="P26" s="17" t="s">
        <v>11</v>
      </c>
      <c r="Q26" s="17" t="s">
        <v>3</v>
      </c>
      <c r="R26" s="18" t="s">
        <v>3</v>
      </c>
      <c r="S26" s="5"/>
    </row>
    <row r="27" spans="1:19" x14ac:dyDescent="0.35">
      <c r="A27" s="138"/>
      <c r="B27" s="34"/>
      <c r="C27" s="140"/>
      <c r="D27" s="28" t="s">
        <v>3</v>
      </c>
      <c r="E27" s="19"/>
      <c r="F27" s="142"/>
      <c r="G27" s="29" t="s">
        <v>3</v>
      </c>
      <c r="H27" s="20"/>
      <c r="I27" s="144"/>
      <c r="J27" s="30" t="s">
        <v>3</v>
      </c>
      <c r="K27" s="21"/>
      <c r="L27" s="146"/>
      <c r="M27" s="31" t="s">
        <v>3</v>
      </c>
      <c r="N27" s="22"/>
      <c r="O27" s="135"/>
      <c r="P27" s="17" t="s">
        <v>3</v>
      </c>
      <c r="Q27" s="17"/>
      <c r="R27" s="18"/>
      <c r="S27" s="5"/>
    </row>
    <row r="28" spans="1:19" ht="22" customHeight="1" x14ac:dyDescent="0.35">
      <c r="A28" s="51" t="s">
        <v>75</v>
      </c>
      <c r="B28" s="41" t="s">
        <v>43</v>
      </c>
      <c r="C28" s="124"/>
      <c r="D28" s="125"/>
      <c r="E28" s="126">
        <f>C28*D28</f>
        <v>0</v>
      </c>
      <c r="F28" s="123"/>
      <c r="G28" s="126"/>
      <c r="H28" s="126">
        <f>F28*G28</f>
        <v>0</v>
      </c>
      <c r="I28" s="123"/>
      <c r="J28" s="126"/>
      <c r="K28" s="126">
        <f>I28*J28</f>
        <v>0</v>
      </c>
      <c r="L28" s="123"/>
      <c r="M28" s="126"/>
      <c r="N28" s="125">
        <f>L28*M28</f>
        <v>0</v>
      </c>
      <c r="O28" s="123"/>
      <c r="P28" s="38"/>
      <c r="Q28" s="38">
        <f>O28*P28</f>
        <v>0</v>
      </c>
      <c r="R28" s="38">
        <f>E28+H28+K28+N28+Q28</f>
        <v>0</v>
      </c>
      <c r="S28" s="5"/>
    </row>
    <row r="29" spans="1:19" x14ac:dyDescent="0.35">
      <c r="A29" s="128" t="s">
        <v>7</v>
      </c>
      <c r="B29" s="129"/>
      <c r="C29" s="129"/>
      <c r="D29" s="129"/>
      <c r="E29" s="129"/>
      <c r="F29" s="129"/>
      <c r="G29" s="129"/>
      <c r="H29" s="129"/>
      <c r="I29" s="129"/>
      <c r="J29" s="129"/>
      <c r="K29" s="129"/>
      <c r="L29" s="129"/>
      <c r="M29" s="129"/>
      <c r="N29" s="129"/>
      <c r="O29" s="129"/>
      <c r="P29" s="129"/>
      <c r="Q29" s="130"/>
      <c r="R29" s="38">
        <f>SUM(R27:R28)</f>
        <v>0</v>
      </c>
      <c r="S29" s="5"/>
    </row>
    <row r="30" spans="1:19" x14ac:dyDescent="0.35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66" t="s">
        <v>66</v>
      </c>
      <c r="R30" s="71">
        <f>R29*0.15</f>
        <v>0</v>
      </c>
      <c r="S30" s="5"/>
    </row>
    <row r="31" spans="1:19" x14ac:dyDescent="0.35">
      <c r="A31" s="131" t="s">
        <v>67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3"/>
      <c r="R31" s="38">
        <f>R29+R30</f>
        <v>0</v>
      </c>
      <c r="S31" s="5"/>
    </row>
    <row r="32" spans="1:19" ht="14" customHeight="1" thickBot="1" x14ac:dyDescent="0.4">
      <c r="A32" s="72" t="s">
        <v>63</v>
      </c>
      <c r="B32" s="53"/>
      <c r="C32" s="64"/>
      <c r="D32" s="55"/>
      <c r="E32" s="56"/>
      <c r="F32" s="64"/>
      <c r="G32" s="56"/>
      <c r="H32" s="56"/>
      <c r="I32" s="64"/>
      <c r="J32" s="56"/>
      <c r="K32" s="56"/>
      <c r="L32" s="64"/>
      <c r="M32" s="56"/>
      <c r="N32" s="55"/>
      <c r="O32" s="64"/>
      <c r="P32" s="55"/>
      <c r="Q32" s="55"/>
      <c r="R32" s="55"/>
      <c r="S32" s="5"/>
    </row>
    <row r="33" spans="1:19" ht="39" customHeight="1" x14ac:dyDescent="0.35">
      <c r="A33" s="77" t="s">
        <v>57</v>
      </c>
      <c r="B33" s="78" t="s">
        <v>121</v>
      </c>
      <c r="C33" s="78" t="s">
        <v>59</v>
      </c>
      <c r="D33" s="74" t="s">
        <v>74</v>
      </c>
      <c r="E33" s="75" t="s">
        <v>122</v>
      </c>
      <c r="F33" s="75" t="s">
        <v>123</v>
      </c>
      <c r="G33" s="75" t="s">
        <v>124</v>
      </c>
      <c r="H33" s="75" t="s">
        <v>125</v>
      </c>
      <c r="I33" s="75" t="s">
        <v>126</v>
      </c>
      <c r="J33" s="56"/>
      <c r="K33" s="56"/>
      <c r="L33" s="64"/>
      <c r="M33" s="56"/>
      <c r="N33" s="55"/>
      <c r="O33" s="64"/>
      <c r="P33" s="55"/>
      <c r="Q33" s="55"/>
      <c r="R33" s="55"/>
      <c r="S33" s="5"/>
    </row>
    <row r="34" spans="1:19" ht="14" customHeight="1" x14ac:dyDescent="0.35">
      <c r="A34" s="76"/>
      <c r="B34" s="76"/>
      <c r="C34" s="76"/>
      <c r="D34" s="76"/>
      <c r="E34" s="76" t="s">
        <v>61</v>
      </c>
      <c r="F34" s="76" t="s">
        <v>61</v>
      </c>
      <c r="G34" s="76" t="s">
        <v>61</v>
      </c>
      <c r="H34" s="76" t="s">
        <v>61</v>
      </c>
      <c r="I34" s="76" t="s">
        <v>61</v>
      </c>
      <c r="J34" s="56"/>
      <c r="K34" s="56"/>
      <c r="L34" s="64"/>
      <c r="M34" s="56"/>
      <c r="N34" s="55"/>
      <c r="O34" s="64"/>
      <c r="P34" s="55"/>
      <c r="Q34" s="55"/>
      <c r="R34" s="55"/>
      <c r="S34" s="5"/>
    </row>
    <row r="35" spans="1:19" ht="14" customHeight="1" x14ac:dyDescent="0.35">
      <c r="A35" s="76"/>
      <c r="B35" s="76"/>
      <c r="C35" s="76"/>
      <c r="D35" s="76"/>
      <c r="E35" s="76" t="s">
        <v>61</v>
      </c>
      <c r="F35" s="76" t="s">
        <v>61</v>
      </c>
      <c r="G35" s="76" t="s">
        <v>61</v>
      </c>
      <c r="H35" s="76" t="s">
        <v>61</v>
      </c>
      <c r="I35" s="76" t="s">
        <v>61</v>
      </c>
      <c r="J35" s="56"/>
      <c r="K35" s="56"/>
      <c r="L35" s="64"/>
      <c r="M35" s="56"/>
      <c r="N35" s="55"/>
      <c r="O35" s="64"/>
      <c r="P35" s="55"/>
      <c r="Q35" s="55"/>
      <c r="R35" s="55"/>
      <c r="S35" s="5"/>
    </row>
    <row r="36" spans="1:19" ht="14" customHeight="1" x14ac:dyDescent="0.35">
      <c r="A36" s="76"/>
      <c r="B36" s="76"/>
      <c r="C36" s="76"/>
      <c r="D36" s="76"/>
      <c r="E36" s="76" t="s">
        <v>61</v>
      </c>
      <c r="F36" s="76" t="s">
        <v>61</v>
      </c>
      <c r="G36" s="76" t="s">
        <v>61</v>
      </c>
      <c r="H36" s="76" t="s">
        <v>61</v>
      </c>
      <c r="I36" s="76" t="s">
        <v>61</v>
      </c>
      <c r="J36" s="56"/>
      <c r="K36" s="56"/>
      <c r="L36" s="64"/>
      <c r="M36" s="56"/>
      <c r="N36" s="55"/>
      <c r="O36" s="64"/>
      <c r="P36" s="55"/>
      <c r="Q36" s="55"/>
      <c r="R36" s="55"/>
      <c r="S36" s="5"/>
    </row>
    <row r="37" spans="1:19" ht="14" customHeight="1" x14ac:dyDescent="0.35">
      <c r="A37" s="76"/>
      <c r="B37" s="76"/>
      <c r="C37" s="76"/>
      <c r="D37" s="76"/>
      <c r="E37" s="76" t="s">
        <v>61</v>
      </c>
      <c r="F37" s="76" t="s">
        <v>61</v>
      </c>
      <c r="G37" s="76" t="s">
        <v>61</v>
      </c>
      <c r="H37" s="76" t="s">
        <v>61</v>
      </c>
      <c r="I37" s="76" t="s">
        <v>61</v>
      </c>
      <c r="J37" s="56"/>
      <c r="K37" s="56"/>
      <c r="L37" s="64"/>
      <c r="M37" s="56"/>
      <c r="N37" s="55"/>
      <c r="O37" s="64"/>
      <c r="P37" s="55"/>
      <c r="Q37" s="55"/>
      <c r="R37" s="55"/>
      <c r="S37" s="5"/>
    </row>
    <row r="38" spans="1:19" ht="14" customHeight="1" x14ac:dyDescent="0.35">
      <c r="A38" s="76"/>
      <c r="B38" s="76"/>
      <c r="C38" s="76"/>
      <c r="D38" s="76"/>
      <c r="E38" s="76" t="s">
        <v>61</v>
      </c>
      <c r="F38" s="76" t="s">
        <v>61</v>
      </c>
      <c r="G38" s="76" t="s">
        <v>61</v>
      </c>
      <c r="H38" s="76" t="s">
        <v>61</v>
      </c>
      <c r="I38" s="76" t="s">
        <v>61</v>
      </c>
      <c r="J38" s="56"/>
      <c r="K38" s="56"/>
      <c r="L38" s="64"/>
      <c r="M38" s="56"/>
      <c r="N38" s="55"/>
      <c r="O38" s="64"/>
      <c r="P38" s="55"/>
      <c r="Q38" s="55"/>
      <c r="R38" s="55"/>
      <c r="S38" s="5"/>
    </row>
    <row r="39" spans="1:19" ht="14" customHeight="1" x14ac:dyDescent="0.35">
      <c r="A39" s="76"/>
      <c r="B39" s="76"/>
      <c r="C39" s="76"/>
      <c r="D39" s="76"/>
      <c r="E39" s="76" t="s">
        <v>61</v>
      </c>
      <c r="F39" s="76" t="s">
        <v>61</v>
      </c>
      <c r="G39" s="76" t="s">
        <v>61</v>
      </c>
      <c r="H39" s="76" t="s">
        <v>61</v>
      </c>
      <c r="I39" s="76" t="s">
        <v>61</v>
      </c>
      <c r="J39" s="56"/>
      <c r="K39" s="56"/>
      <c r="L39" s="64"/>
      <c r="M39" s="56"/>
      <c r="N39" s="55"/>
      <c r="O39" s="64"/>
      <c r="P39" s="55"/>
      <c r="Q39" s="55"/>
      <c r="R39" s="55"/>
      <c r="S39" s="5"/>
    </row>
    <row r="40" spans="1:19" ht="14" customHeight="1" x14ac:dyDescent="0.35">
      <c r="A40" s="76"/>
      <c r="B40" s="76"/>
      <c r="C40" s="76"/>
      <c r="D40" s="76"/>
      <c r="E40" s="76" t="s">
        <v>61</v>
      </c>
      <c r="F40" s="76" t="s">
        <v>61</v>
      </c>
      <c r="G40" s="76" t="s">
        <v>61</v>
      </c>
      <c r="H40" s="76" t="s">
        <v>61</v>
      </c>
      <c r="I40" s="76" t="s">
        <v>61</v>
      </c>
      <c r="J40" s="56"/>
      <c r="K40" s="56"/>
      <c r="L40" s="64"/>
      <c r="M40" s="56"/>
      <c r="N40" s="55"/>
      <c r="O40" s="64"/>
      <c r="P40" s="55"/>
      <c r="Q40" s="55"/>
      <c r="R40" s="55"/>
      <c r="S40" s="5"/>
    </row>
    <row r="41" spans="1:19" ht="14" customHeight="1" x14ac:dyDescent="0.35">
      <c r="A41" s="76"/>
      <c r="B41" s="76"/>
      <c r="C41" s="76"/>
      <c r="D41" s="76"/>
      <c r="E41" s="76" t="s">
        <v>61</v>
      </c>
      <c r="F41" s="76" t="s">
        <v>61</v>
      </c>
      <c r="G41" s="76" t="s">
        <v>61</v>
      </c>
      <c r="H41" s="76" t="s">
        <v>61</v>
      </c>
      <c r="I41" s="76" t="s">
        <v>61</v>
      </c>
      <c r="J41" s="56"/>
      <c r="K41" s="56"/>
      <c r="L41" s="64"/>
      <c r="M41" s="56"/>
      <c r="N41" s="55"/>
      <c r="O41" s="64"/>
      <c r="P41" s="55"/>
      <c r="Q41" s="55"/>
      <c r="R41" s="55"/>
      <c r="S41" s="5"/>
    </row>
    <row r="42" spans="1:19" ht="14" customHeight="1" x14ac:dyDescent="0.35">
      <c r="A42" s="76"/>
      <c r="B42" s="76"/>
      <c r="C42" s="76"/>
      <c r="D42" s="76"/>
      <c r="E42" s="76" t="s">
        <v>61</v>
      </c>
      <c r="F42" s="76" t="s">
        <v>61</v>
      </c>
      <c r="G42" s="76" t="s">
        <v>61</v>
      </c>
      <c r="H42" s="76" t="s">
        <v>61</v>
      </c>
      <c r="I42" s="76" t="s">
        <v>61</v>
      </c>
      <c r="J42" s="56"/>
      <c r="K42" s="56"/>
      <c r="L42" s="64"/>
      <c r="M42" s="56"/>
      <c r="N42" s="55"/>
      <c r="O42" s="64"/>
      <c r="P42" s="55"/>
      <c r="Q42" s="55"/>
      <c r="R42" s="55"/>
      <c r="S42" s="5"/>
    </row>
    <row r="43" spans="1:19" ht="14" customHeight="1" x14ac:dyDescent="0.35">
      <c r="A43" s="76"/>
      <c r="B43" s="76"/>
      <c r="C43" s="76"/>
      <c r="D43" s="76"/>
      <c r="E43" s="76" t="s">
        <v>61</v>
      </c>
      <c r="F43" s="76" t="s">
        <v>61</v>
      </c>
      <c r="G43" s="76" t="s">
        <v>61</v>
      </c>
      <c r="H43" s="76" t="s">
        <v>61</v>
      </c>
      <c r="I43" s="76" t="s">
        <v>61</v>
      </c>
      <c r="J43" s="56"/>
      <c r="K43" s="56"/>
      <c r="L43" s="64"/>
      <c r="M43" s="56"/>
      <c r="N43" s="55"/>
      <c r="O43" s="64"/>
      <c r="P43" s="55"/>
      <c r="Q43" s="55"/>
      <c r="R43" s="55"/>
      <c r="S43" s="5"/>
    </row>
    <row r="44" spans="1:19" ht="14" customHeight="1" x14ac:dyDescent="0.35">
      <c r="A44" s="76"/>
      <c r="B44" s="76"/>
      <c r="C44" s="76"/>
      <c r="D44" s="76"/>
      <c r="E44" s="76"/>
      <c r="F44" s="76"/>
      <c r="G44" s="76"/>
      <c r="H44" s="76"/>
      <c r="I44" s="76"/>
      <c r="J44" s="56"/>
      <c r="K44" s="56"/>
      <c r="L44" s="64"/>
      <c r="M44" s="56"/>
      <c r="N44" s="55"/>
      <c r="O44" s="64"/>
      <c r="P44" s="55"/>
      <c r="Q44" s="55"/>
      <c r="R44" s="55"/>
      <c r="S44" s="5"/>
    </row>
    <row r="45" spans="1:19" x14ac:dyDescent="0.35">
      <c r="A45" s="62"/>
      <c r="B45" s="53"/>
      <c r="C45" s="54"/>
      <c r="D45" s="55"/>
      <c r="E45" s="56"/>
      <c r="F45" s="54"/>
      <c r="G45" s="55"/>
      <c r="H45" s="56"/>
      <c r="I45" s="54"/>
      <c r="J45" s="55"/>
      <c r="K45" s="56"/>
      <c r="L45" s="54"/>
      <c r="M45" s="55"/>
      <c r="N45" s="55"/>
      <c r="O45" s="54"/>
      <c r="P45" s="55"/>
      <c r="Q45" s="55"/>
      <c r="R45" s="55"/>
      <c r="S45" s="5"/>
    </row>
    <row r="46" spans="1:19" ht="15" thickBot="1" x14ac:dyDescent="0.4">
      <c r="A46" s="32" t="s">
        <v>62</v>
      </c>
      <c r="L46" s="46"/>
    </row>
    <row r="47" spans="1:19" ht="14.5" customHeight="1" x14ac:dyDescent="0.35">
      <c r="A47" s="136" t="s">
        <v>25</v>
      </c>
      <c r="B47" s="33"/>
      <c r="C47" s="139" t="s">
        <v>15</v>
      </c>
      <c r="D47" s="6" t="s">
        <v>16</v>
      </c>
      <c r="E47" s="6" t="s">
        <v>17</v>
      </c>
      <c r="F47" s="141" t="s">
        <v>18</v>
      </c>
      <c r="G47" s="12" t="s">
        <v>16</v>
      </c>
      <c r="H47" s="12" t="s">
        <v>17</v>
      </c>
      <c r="I47" s="143" t="s">
        <v>19</v>
      </c>
      <c r="J47" s="7" t="s">
        <v>16</v>
      </c>
      <c r="K47" s="7" t="s">
        <v>17</v>
      </c>
      <c r="L47" s="145" t="s">
        <v>20</v>
      </c>
      <c r="M47" s="8" t="s">
        <v>16</v>
      </c>
      <c r="N47" s="8" t="s">
        <v>17</v>
      </c>
      <c r="O47" s="134" t="s">
        <v>21</v>
      </c>
      <c r="P47" s="9" t="s">
        <v>16</v>
      </c>
      <c r="Q47" s="9" t="s">
        <v>17</v>
      </c>
      <c r="R47" s="10" t="s">
        <v>9</v>
      </c>
      <c r="S47" s="5"/>
    </row>
    <row r="48" spans="1:19" x14ac:dyDescent="0.35">
      <c r="A48" s="137"/>
      <c r="B48" s="34"/>
      <c r="C48" s="140"/>
      <c r="D48" s="11" t="s">
        <v>11</v>
      </c>
      <c r="E48" s="11" t="s">
        <v>4</v>
      </c>
      <c r="F48" s="142"/>
      <c r="G48" s="12" t="s">
        <v>11</v>
      </c>
      <c r="H48" s="12" t="s">
        <v>0</v>
      </c>
      <c r="I48" s="144"/>
      <c r="J48" s="13" t="s">
        <v>11</v>
      </c>
      <c r="K48" s="13" t="s">
        <v>1</v>
      </c>
      <c r="L48" s="146"/>
      <c r="M48" s="14" t="s">
        <v>11</v>
      </c>
      <c r="N48" s="14" t="s">
        <v>5</v>
      </c>
      <c r="O48" s="135"/>
      <c r="P48" s="15" t="s">
        <v>6</v>
      </c>
      <c r="Q48" s="15" t="s">
        <v>6</v>
      </c>
      <c r="R48" s="16" t="s">
        <v>12</v>
      </c>
      <c r="S48" s="5"/>
    </row>
    <row r="49" spans="1:19" x14ac:dyDescent="0.35">
      <c r="A49" s="137"/>
      <c r="B49" s="34" t="s">
        <v>13</v>
      </c>
      <c r="C49" s="140"/>
      <c r="D49" s="11" t="s">
        <v>8</v>
      </c>
      <c r="E49" s="11" t="s">
        <v>3</v>
      </c>
      <c r="F49" s="142"/>
      <c r="G49" s="12" t="s">
        <v>0</v>
      </c>
      <c r="H49" s="12" t="s">
        <v>3</v>
      </c>
      <c r="I49" s="144"/>
      <c r="J49" s="13" t="s">
        <v>1</v>
      </c>
      <c r="K49" s="13" t="s">
        <v>3</v>
      </c>
      <c r="L49" s="146"/>
      <c r="M49" s="14" t="s">
        <v>5</v>
      </c>
      <c r="N49" s="14" t="s">
        <v>3</v>
      </c>
      <c r="O49" s="135"/>
      <c r="P49" s="17" t="s">
        <v>11</v>
      </c>
      <c r="Q49" s="17" t="s">
        <v>3</v>
      </c>
      <c r="R49" s="18" t="s">
        <v>3</v>
      </c>
      <c r="S49" s="5"/>
    </row>
    <row r="50" spans="1:19" x14ac:dyDescent="0.35">
      <c r="A50" s="138"/>
      <c r="B50" s="34"/>
      <c r="C50" s="140"/>
      <c r="D50" s="28" t="s">
        <v>3</v>
      </c>
      <c r="E50" s="19"/>
      <c r="F50" s="142"/>
      <c r="G50" s="29" t="s">
        <v>3</v>
      </c>
      <c r="H50" s="20"/>
      <c r="I50" s="144"/>
      <c r="J50" s="30" t="s">
        <v>3</v>
      </c>
      <c r="K50" s="21"/>
      <c r="L50" s="146"/>
      <c r="M50" s="31" t="s">
        <v>3</v>
      </c>
      <c r="N50" s="22"/>
      <c r="O50" s="135"/>
      <c r="P50" s="17" t="s">
        <v>3</v>
      </c>
      <c r="Q50" s="17"/>
      <c r="R50" s="18"/>
      <c r="S50" s="5"/>
    </row>
    <row r="51" spans="1:19" x14ac:dyDescent="0.35">
      <c r="A51" s="51" t="s">
        <v>40</v>
      </c>
      <c r="B51" s="41" t="s">
        <v>77</v>
      </c>
      <c r="C51" s="123"/>
      <c r="D51" s="125"/>
      <c r="E51" s="126">
        <f>C51*D51</f>
        <v>0</v>
      </c>
      <c r="F51" s="123"/>
      <c r="G51" s="126"/>
      <c r="H51" s="126">
        <f>F51*G51</f>
        <v>0</v>
      </c>
      <c r="I51" s="123"/>
      <c r="J51" s="126"/>
      <c r="K51" s="126">
        <f>I51*J51</f>
        <v>0</v>
      </c>
      <c r="L51" s="123"/>
      <c r="M51" s="126"/>
      <c r="N51" s="125">
        <f>L51*M51</f>
        <v>0</v>
      </c>
      <c r="O51" s="123"/>
      <c r="P51" s="38"/>
      <c r="Q51" s="38">
        <f>O51*P51</f>
        <v>0</v>
      </c>
      <c r="R51" s="38">
        <f>E51+H51+K51+N51+Q51</f>
        <v>0</v>
      </c>
      <c r="S51" s="5"/>
    </row>
    <row r="52" spans="1:19" x14ac:dyDescent="0.35">
      <c r="A52" s="51" t="s">
        <v>41</v>
      </c>
      <c r="B52" s="41" t="s">
        <v>77</v>
      </c>
      <c r="C52" s="123"/>
      <c r="D52" s="125"/>
      <c r="E52" s="126">
        <f>C52*D52</f>
        <v>0</v>
      </c>
      <c r="F52" s="123"/>
      <c r="G52" s="126"/>
      <c r="H52" s="126">
        <f t="shared" ref="H52:H53" si="0">F52*G52</f>
        <v>0</v>
      </c>
      <c r="I52" s="123"/>
      <c r="J52" s="126"/>
      <c r="K52" s="126">
        <f t="shared" ref="K52:K53" si="1">I52*J52</f>
        <v>0</v>
      </c>
      <c r="L52" s="123"/>
      <c r="M52" s="126"/>
      <c r="N52" s="125">
        <f t="shared" ref="N52:N53" si="2">L52*M52</f>
        <v>0</v>
      </c>
      <c r="O52" s="123"/>
      <c r="P52" s="38"/>
      <c r="Q52" s="38">
        <f t="shared" ref="Q52:Q53" si="3">O52*P52</f>
        <v>0</v>
      </c>
      <c r="R52" s="38">
        <f t="shared" ref="R52:R53" si="4">E52+H52+K52+N52+Q52</f>
        <v>0</v>
      </c>
      <c r="S52" s="5"/>
    </row>
    <row r="53" spans="1:19" x14ac:dyDescent="0.35">
      <c r="A53" s="51" t="s">
        <v>42</v>
      </c>
      <c r="B53" s="41" t="s">
        <v>77</v>
      </c>
      <c r="C53" s="127"/>
      <c r="D53" s="125"/>
      <c r="E53" s="126">
        <f>C53*D53</f>
        <v>0</v>
      </c>
      <c r="F53" s="127"/>
      <c r="G53" s="125"/>
      <c r="H53" s="126">
        <f t="shared" si="0"/>
        <v>0</v>
      </c>
      <c r="I53" s="127"/>
      <c r="J53" s="125"/>
      <c r="K53" s="126">
        <f t="shared" si="1"/>
        <v>0</v>
      </c>
      <c r="L53" s="127"/>
      <c r="M53" s="125"/>
      <c r="N53" s="125">
        <f t="shared" si="2"/>
        <v>0</v>
      </c>
      <c r="O53" s="127"/>
      <c r="P53" s="38"/>
      <c r="Q53" s="38">
        <f t="shared" si="3"/>
        <v>0</v>
      </c>
      <c r="R53" s="38">
        <f t="shared" si="4"/>
        <v>0</v>
      </c>
      <c r="S53" s="5"/>
    </row>
    <row r="54" spans="1:19" x14ac:dyDescent="0.35">
      <c r="A54" s="128" t="s">
        <v>7</v>
      </c>
      <c r="B54" s="129"/>
      <c r="C54" s="129"/>
      <c r="D54" s="129"/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29"/>
      <c r="P54" s="129"/>
      <c r="Q54" s="129"/>
      <c r="R54" s="38">
        <f>SUM(R51:R53)</f>
        <v>0</v>
      </c>
      <c r="S54" s="5"/>
    </row>
    <row r="55" spans="1:19" x14ac:dyDescent="0.35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66" t="s">
        <v>66</v>
      </c>
      <c r="R55" s="38">
        <f>R54*0.15</f>
        <v>0</v>
      </c>
      <c r="S55" s="5"/>
    </row>
    <row r="56" spans="1:19" x14ac:dyDescent="0.35">
      <c r="A56" s="131" t="s">
        <v>67</v>
      </c>
      <c r="B56" s="132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3"/>
      <c r="R56" s="38">
        <f>R54+R55</f>
        <v>0</v>
      </c>
      <c r="S56" s="5"/>
    </row>
    <row r="57" spans="1:19" ht="15" thickBot="1" x14ac:dyDescent="0.4">
      <c r="A57" s="147" t="s">
        <v>78</v>
      </c>
      <c r="B57" s="148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63"/>
      <c r="S57" s="5"/>
    </row>
    <row r="58" spans="1:19" ht="29" x14ac:dyDescent="0.35">
      <c r="A58" s="74" t="s">
        <v>25</v>
      </c>
      <c r="B58" s="74" t="s">
        <v>58</v>
      </c>
      <c r="C58" s="74" t="s">
        <v>79</v>
      </c>
      <c r="D58" s="74"/>
      <c r="E58" s="75" t="s">
        <v>122</v>
      </c>
      <c r="F58" s="75" t="s">
        <v>123</v>
      </c>
      <c r="G58" s="75" t="s">
        <v>124</v>
      </c>
      <c r="H58" s="75" t="s">
        <v>125</v>
      </c>
      <c r="I58" s="75" t="s">
        <v>126</v>
      </c>
      <c r="J58" s="49"/>
      <c r="K58" s="49"/>
      <c r="L58" s="49"/>
      <c r="M58" s="49"/>
      <c r="N58" s="49"/>
      <c r="O58" s="49"/>
      <c r="P58" s="49"/>
      <c r="Q58" s="49"/>
      <c r="R58" s="55"/>
      <c r="S58" s="5"/>
    </row>
    <row r="59" spans="1:19" x14ac:dyDescent="0.35">
      <c r="A59" s="79"/>
      <c r="B59" s="79"/>
      <c r="C59" s="79"/>
      <c r="D59" s="79"/>
      <c r="E59" s="79"/>
      <c r="F59" s="79"/>
      <c r="G59" s="79"/>
      <c r="H59" s="79"/>
      <c r="I59" s="79"/>
      <c r="J59" s="49"/>
      <c r="K59" s="49"/>
      <c r="L59" s="49"/>
      <c r="M59" s="49"/>
      <c r="N59" s="49"/>
      <c r="O59" s="49"/>
      <c r="P59" s="49"/>
      <c r="Q59" s="49"/>
      <c r="R59" s="55"/>
      <c r="S59" s="5"/>
    </row>
    <row r="60" spans="1:19" x14ac:dyDescent="0.35">
      <c r="A60" s="79"/>
      <c r="B60" s="79"/>
      <c r="C60" s="79"/>
      <c r="D60" s="79"/>
      <c r="E60" s="79"/>
      <c r="F60" s="79"/>
      <c r="G60" s="79"/>
      <c r="H60" s="79"/>
      <c r="I60" s="79"/>
      <c r="J60" s="49"/>
      <c r="K60" s="49"/>
      <c r="L60" s="49"/>
      <c r="M60" s="49"/>
      <c r="N60" s="49"/>
      <c r="O60" s="49"/>
      <c r="P60" s="49"/>
      <c r="Q60" s="49"/>
      <c r="R60" s="55"/>
      <c r="S60" s="5"/>
    </row>
    <row r="61" spans="1:19" x14ac:dyDescent="0.35">
      <c r="A61" s="79"/>
      <c r="B61" s="79"/>
      <c r="C61" s="79"/>
      <c r="D61" s="79"/>
      <c r="E61" s="79"/>
      <c r="F61" s="79"/>
      <c r="G61" s="79"/>
      <c r="H61" s="79"/>
      <c r="I61" s="79"/>
      <c r="J61" s="49"/>
      <c r="K61" s="49"/>
      <c r="L61" s="49"/>
      <c r="M61" s="49"/>
      <c r="N61" s="49"/>
      <c r="O61" s="49"/>
      <c r="P61" s="49"/>
      <c r="Q61" s="49"/>
      <c r="R61" s="55"/>
      <c r="S61" s="5"/>
    </row>
    <row r="62" spans="1:19" x14ac:dyDescent="0.35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55"/>
      <c r="S62" s="5"/>
    </row>
    <row r="63" spans="1:19" ht="15" thickBot="1" x14ac:dyDescent="0.4">
      <c r="A63" s="67" t="s">
        <v>64</v>
      </c>
      <c r="L63" s="46"/>
    </row>
    <row r="64" spans="1:19" ht="14.5" customHeight="1" x14ac:dyDescent="0.35">
      <c r="A64" s="136" t="s">
        <v>25</v>
      </c>
      <c r="B64" s="33"/>
      <c r="C64" s="139" t="s">
        <v>15</v>
      </c>
      <c r="D64" s="6" t="s">
        <v>16</v>
      </c>
      <c r="E64" s="6" t="s">
        <v>17</v>
      </c>
      <c r="F64" s="141" t="s">
        <v>18</v>
      </c>
      <c r="G64" s="12" t="s">
        <v>16</v>
      </c>
      <c r="H64" s="12" t="s">
        <v>17</v>
      </c>
      <c r="I64" s="143" t="s">
        <v>19</v>
      </c>
      <c r="J64" s="7" t="s">
        <v>16</v>
      </c>
      <c r="K64" s="7" t="s">
        <v>17</v>
      </c>
      <c r="L64" s="145" t="s">
        <v>20</v>
      </c>
      <c r="M64" s="8" t="s">
        <v>16</v>
      </c>
      <c r="N64" s="8" t="s">
        <v>17</v>
      </c>
      <c r="O64" s="134" t="s">
        <v>21</v>
      </c>
      <c r="P64" s="9" t="s">
        <v>16</v>
      </c>
      <c r="Q64" s="9" t="s">
        <v>17</v>
      </c>
      <c r="R64" s="10" t="s">
        <v>9</v>
      </c>
      <c r="S64" s="5"/>
    </row>
    <row r="65" spans="1:19" x14ac:dyDescent="0.35">
      <c r="A65" s="137"/>
      <c r="B65" s="34"/>
      <c r="C65" s="140"/>
      <c r="D65" s="11" t="s">
        <v>11</v>
      </c>
      <c r="E65" s="11" t="s">
        <v>4</v>
      </c>
      <c r="F65" s="142"/>
      <c r="G65" s="12" t="s">
        <v>11</v>
      </c>
      <c r="H65" s="12" t="s">
        <v>0</v>
      </c>
      <c r="I65" s="144"/>
      <c r="J65" s="13" t="s">
        <v>11</v>
      </c>
      <c r="K65" s="13" t="s">
        <v>1</v>
      </c>
      <c r="L65" s="146"/>
      <c r="M65" s="14" t="s">
        <v>11</v>
      </c>
      <c r="N65" s="14" t="s">
        <v>5</v>
      </c>
      <c r="O65" s="135"/>
      <c r="P65" s="15" t="s">
        <v>6</v>
      </c>
      <c r="Q65" s="15" t="s">
        <v>6</v>
      </c>
      <c r="R65" s="16" t="s">
        <v>12</v>
      </c>
      <c r="S65" s="5"/>
    </row>
    <row r="66" spans="1:19" x14ac:dyDescent="0.35">
      <c r="A66" s="137"/>
      <c r="B66" s="34" t="s">
        <v>13</v>
      </c>
      <c r="C66" s="140"/>
      <c r="D66" s="11" t="s">
        <v>8</v>
      </c>
      <c r="E66" s="11" t="s">
        <v>3</v>
      </c>
      <c r="F66" s="142"/>
      <c r="G66" s="12" t="s">
        <v>0</v>
      </c>
      <c r="H66" s="12" t="s">
        <v>3</v>
      </c>
      <c r="I66" s="144"/>
      <c r="J66" s="13" t="s">
        <v>1</v>
      </c>
      <c r="K66" s="13" t="s">
        <v>3</v>
      </c>
      <c r="L66" s="146"/>
      <c r="M66" s="14" t="s">
        <v>5</v>
      </c>
      <c r="N66" s="14" t="s">
        <v>3</v>
      </c>
      <c r="O66" s="135"/>
      <c r="P66" s="17" t="s">
        <v>11</v>
      </c>
      <c r="Q66" s="17" t="s">
        <v>3</v>
      </c>
      <c r="R66" s="18" t="s">
        <v>3</v>
      </c>
      <c r="S66" s="5"/>
    </row>
    <row r="67" spans="1:19" x14ac:dyDescent="0.35">
      <c r="A67" s="138"/>
      <c r="B67" s="34"/>
      <c r="C67" s="140"/>
      <c r="D67" s="28" t="s">
        <v>3</v>
      </c>
      <c r="E67" s="19"/>
      <c r="F67" s="142"/>
      <c r="G67" s="29" t="s">
        <v>3</v>
      </c>
      <c r="H67" s="20"/>
      <c r="I67" s="144"/>
      <c r="J67" s="30" t="s">
        <v>3</v>
      </c>
      <c r="K67" s="21"/>
      <c r="L67" s="146"/>
      <c r="M67" s="31" t="s">
        <v>3</v>
      </c>
      <c r="N67" s="22"/>
      <c r="O67" s="135"/>
      <c r="P67" s="17" t="s">
        <v>3</v>
      </c>
      <c r="Q67" s="17"/>
      <c r="R67" s="18"/>
      <c r="S67" s="5"/>
    </row>
    <row r="68" spans="1:19" x14ac:dyDescent="0.35">
      <c r="A68" s="51"/>
      <c r="B68" s="41" t="s">
        <v>14</v>
      </c>
      <c r="C68" s="50"/>
      <c r="D68" s="38"/>
      <c r="E68" s="47">
        <f>C68*D68</f>
        <v>0</v>
      </c>
      <c r="F68" s="50"/>
      <c r="G68" s="47"/>
      <c r="H68" s="47">
        <f>F68*G68</f>
        <v>0</v>
      </c>
      <c r="I68" s="50"/>
      <c r="J68" s="47"/>
      <c r="K68" s="47">
        <f>I68*J68</f>
        <v>0</v>
      </c>
      <c r="L68" s="50"/>
      <c r="M68" s="47"/>
      <c r="N68" s="38">
        <f>L68*M68</f>
        <v>0</v>
      </c>
      <c r="O68" s="50"/>
      <c r="P68" s="38"/>
      <c r="Q68" s="38">
        <f>O68*P68</f>
        <v>0</v>
      </c>
      <c r="R68" s="38">
        <f>E68+H68+K68+N68+Q68</f>
        <v>0</v>
      </c>
      <c r="S68" s="5"/>
    </row>
    <row r="69" spans="1:19" x14ac:dyDescent="0.35">
      <c r="A69" s="51"/>
      <c r="B69" s="41" t="s">
        <v>14</v>
      </c>
      <c r="C69" s="50"/>
      <c r="D69" s="38"/>
      <c r="E69" s="47">
        <f>C69*D69</f>
        <v>0</v>
      </c>
      <c r="F69" s="50"/>
      <c r="G69" s="47"/>
      <c r="H69" s="47">
        <f t="shared" ref="H69:H70" si="5">F69*G69</f>
        <v>0</v>
      </c>
      <c r="I69" s="50"/>
      <c r="J69" s="47"/>
      <c r="K69" s="47">
        <f t="shared" ref="K69:K70" si="6">I69*J69</f>
        <v>0</v>
      </c>
      <c r="L69" s="50"/>
      <c r="M69" s="47"/>
      <c r="N69" s="38">
        <f t="shared" ref="N69:N70" si="7">L69*M69</f>
        <v>0</v>
      </c>
      <c r="O69" s="50"/>
      <c r="P69" s="38"/>
      <c r="Q69" s="38">
        <f t="shared" ref="Q69:Q70" si="8">O69*P69</f>
        <v>0</v>
      </c>
      <c r="R69" s="38">
        <f t="shared" ref="R69:R70" si="9">E69+H69+K69+N69+Q69</f>
        <v>0</v>
      </c>
      <c r="S69" s="5"/>
    </row>
    <row r="70" spans="1:19" x14ac:dyDescent="0.35">
      <c r="A70" s="51"/>
      <c r="B70" s="41" t="s">
        <v>14</v>
      </c>
      <c r="C70" s="37"/>
      <c r="D70" s="38"/>
      <c r="E70" s="47">
        <f>C70*D70</f>
        <v>0</v>
      </c>
      <c r="F70" s="37"/>
      <c r="G70" s="38"/>
      <c r="H70" s="47">
        <f t="shared" si="5"/>
        <v>0</v>
      </c>
      <c r="I70" s="37"/>
      <c r="J70" s="38"/>
      <c r="K70" s="47">
        <f t="shared" si="6"/>
        <v>0</v>
      </c>
      <c r="L70" s="37"/>
      <c r="M70" s="38"/>
      <c r="N70" s="38">
        <f t="shared" si="7"/>
        <v>0</v>
      </c>
      <c r="O70" s="37"/>
      <c r="P70" s="38"/>
      <c r="Q70" s="38">
        <f t="shared" si="8"/>
        <v>0</v>
      </c>
      <c r="R70" s="38">
        <f t="shared" si="9"/>
        <v>0</v>
      </c>
      <c r="S70" s="5"/>
    </row>
    <row r="71" spans="1:19" x14ac:dyDescent="0.35">
      <c r="A71" s="128" t="s">
        <v>7</v>
      </c>
      <c r="B71" s="129"/>
      <c r="C71" s="129"/>
      <c r="D71" s="129"/>
      <c r="E71" s="129"/>
      <c r="F71" s="129"/>
      <c r="G71" s="129"/>
      <c r="H71" s="129"/>
      <c r="I71" s="129"/>
      <c r="J71" s="129"/>
      <c r="K71" s="129"/>
      <c r="L71" s="129"/>
      <c r="M71" s="129"/>
      <c r="N71" s="129"/>
      <c r="O71" s="129"/>
      <c r="P71" s="129"/>
      <c r="Q71" s="129"/>
      <c r="R71" s="38">
        <f>SUM(R68:R70)</f>
        <v>0</v>
      </c>
      <c r="S71" s="5"/>
    </row>
    <row r="72" spans="1:19" x14ac:dyDescent="0.35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66" t="s">
        <v>66</v>
      </c>
      <c r="R72" s="38">
        <f>R71*0.15</f>
        <v>0</v>
      </c>
      <c r="S72" s="5"/>
    </row>
    <row r="73" spans="1:19" x14ac:dyDescent="0.35">
      <c r="A73" s="131" t="s">
        <v>67</v>
      </c>
      <c r="B73" s="132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3"/>
      <c r="R73" s="38">
        <f>R71+R72</f>
        <v>0</v>
      </c>
      <c r="S73" s="5"/>
    </row>
    <row r="74" spans="1:19" ht="15" thickBot="1" x14ac:dyDescent="0.4">
      <c r="A74" s="32" t="s">
        <v>65</v>
      </c>
      <c r="L74" s="46"/>
    </row>
    <row r="75" spans="1:19" ht="14.5" customHeight="1" x14ac:dyDescent="0.35">
      <c r="A75" s="136" t="s">
        <v>25</v>
      </c>
      <c r="B75" s="33"/>
      <c r="C75" s="139" t="s">
        <v>15</v>
      </c>
      <c r="D75" s="6" t="s">
        <v>16</v>
      </c>
      <c r="E75" s="6" t="s">
        <v>17</v>
      </c>
      <c r="F75" s="141" t="s">
        <v>18</v>
      </c>
      <c r="G75" s="12" t="s">
        <v>16</v>
      </c>
      <c r="H75" s="12" t="s">
        <v>17</v>
      </c>
      <c r="I75" s="143" t="s">
        <v>19</v>
      </c>
      <c r="J75" s="7" t="s">
        <v>16</v>
      </c>
      <c r="K75" s="7" t="s">
        <v>17</v>
      </c>
      <c r="L75" s="145" t="s">
        <v>20</v>
      </c>
      <c r="M75" s="8" t="s">
        <v>16</v>
      </c>
      <c r="N75" s="8" t="s">
        <v>17</v>
      </c>
      <c r="O75" s="134" t="s">
        <v>21</v>
      </c>
      <c r="P75" s="9" t="s">
        <v>16</v>
      </c>
      <c r="Q75" s="9" t="s">
        <v>17</v>
      </c>
      <c r="R75" s="10" t="s">
        <v>9</v>
      </c>
      <c r="S75" s="5"/>
    </row>
    <row r="76" spans="1:19" x14ac:dyDescent="0.35">
      <c r="A76" s="137"/>
      <c r="B76" s="34"/>
      <c r="C76" s="140"/>
      <c r="D76" s="11" t="s">
        <v>11</v>
      </c>
      <c r="E76" s="11" t="s">
        <v>4</v>
      </c>
      <c r="F76" s="142"/>
      <c r="G76" s="12" t="s">
        <v>11</v>
      </c>
      <c r="H76" s="12" t="s">
        <v>0</v>
      </c>
      <c r="I76" s="144"/>
      <c r="J76" s="13" t="s">
        <v>11</v>
      </c>
      <c r="K76" s="13" t="s">
        <v>1</v>
      </c>
      <c r="L76" s="146"/>
      <c r="M76" s="14" t="s">
        <v>11</v>
      </c>
      <c r="N76" s="14" t="s">
        <v>5</v>
      </c>
      <c r="O76" s="135"/>
      <c r="P76" s="15" t="s">
        <v>6</v>
      </c>
      <c r="Q76" s="15" t="s">
        <v>6</v>
      </c>
      <c r="R76" s="16" t="s">
        <v>12</v>
      </c>
      <c r="S76" s="5"/>
    </row>
    <row r="77" spans="1:19" x14ac:dyDescent="0.35">
      <c r="A77" s="137"/>
      <c r="B77" s="34" t="s">
        <v>13</v>
      </c>
      <c r="C77" s="140"/>
      <c r="D77" s="11" t="s">
        <v>8</v>
      </c>
      <c r="E77" s="11" t="s">
        <v>3</v>
      </c>
      <c r="F77" s="142"/>
      <c r="G77" s="12" t="s">
        <v>0</v>
      </c>
      <c r="H77" s="12" t="s">
        <v>3</v>
      </c>
      <c r="I77" s="144"/>
      <c r="J77" s="13" t="s">
        <v>1</v>
      </c>
      <c r="K77" s="13" t="s">
        <v>3</v>
      </c>
      <c r="L77" s="146"/>
      <c r="M77" s="14" t="s">
        <v>5</v>
      </c>
      <c r="N77" s="14" t="s">
        <v>3</v>
      </c>
      <c r="O77" s="135"/>
      <c r="P77" s="17" t="s">
        <v>11</v>
      </c>
      <c r="Q77" s="17" t="s">
        <v>3</v>
      </c>
      <c r="R77" s="18" t="s">
        <v>3</v>
      </c>
      <c r="S77" s="5"/>
    </row>
    <row r="78" spans="1:19" x14ac:dyDescent="0.35">
      <c r="A78" s="138"/>
      <c r="B78" s="34"/>
      <c r="C78" s="140"/>
      <c r="D78" s="28" t="s">
        <v>3</v>
      </c>
      <c r="E78" s="19"/>
      <c r="F78" s="142"/>
      <c r="G78" s="29" t="s">
        <v>3</v>
      </c>
      <c r="H78" s="20"/>
      <c r="I78" s="144"/>
      <c r="J78" s="30" t="s">
        <v>3</v>
      </c>
      <c r="K78" s="21"/>
      <c r="L78" s="146"/>
      <c r="M78" s="31" t="s">
        <v>3</v>
      </c>
      <c r="N78" s="22"/>
      <c r="O78" s="135"/>
      <c r="P78" s="17" t="s">
        <v>3</v>
      </c>
      <c r="Q78" s="17"/>
      <c r="R78" s="18"/>
      <c r="S78" s="5"/>
    </row>
    <row r="79" spans="1:19" x14ac:dyDescent="0.35">
      <c r="A79" s="68"/>
      <c r="B79" s="41" t="s">
        <v>43</v>
      </c>
      <c r="C79" s="50"/>
      <c r="D79" s="38"/>
      <c r="E79" s="47">
        <f>C79*D79</f>
        <v>0</v>
      </c>
      <c r="F79" s="50"/>
      <c r="G79" s="47"/>
      <c r="H79" s="47">
        <f>F79*G79</f>
        <v>0</v>
      </c>
      <c r="I79" s="50"/>
      <c r="J79" s="47"/>
      <c r="K79" s="47">
        <f>I79*J79</f>
        <v>0</v>
      </c>
      <c r="L79" s="50"/>
      <c r="M79" s="47"/>
      <c r="N79" s="38">
        <f>L79*M79</f>
        <v>0</v>
      </c>
      <c r="O79" s="50"/>
      <c r="P79" s="38"/>
      <c r="Q79" s="38">
        <f>O79*P79</f>
        <v>0</v>
      </c>
      <c r="R79" s="38">
        <f>E79+H79+K79+N79+Q79</f>
        <v>0</v>
      </c>
      <c r="S79" s="5"/>
    </row>
    <row r="80" spans="1:19" x14ac:dyDescent="0.35">
      <c r="A80" s="51"/>
      <c r="B80" s="52"/>
      <c r="C80" s="50"/>
      <c r="D80" s="38"/>
      <c r="E80" s="47">
        <f>C80*D80</f>
        <v>0</v>
      </c>
      <c r="F80" s="50"/>
      <c r="G80" s="47"/>
      <c r="H80" s="47">
        <f t="shared" ref="H80" si="10">F80*G80</f>
        <v>0</v>
      </c>
      <c r="I80" s="50"/>
      <c r="J80" s="47"/>
      <c r="K80" s="47">
        <f t="shared" ref="K80" si="11">I80*J80</f>
        <v>0</v>
      </c>
      <c r="L80" s="50"/>
      <c r="M80" s="47"/>
      <c r="N80" s="38">
        <f t="shared" ref="N80" si="12">L80*M80</f>
        <v>0</v>
      </c>
      <c r="O80" s="50"/>
      <c r="P80" s="38"/>
      <c r="Q80" s="38">
        <f t="shared" ref="Q80" si="13">O80*P80</f>
        <v>0</v>
      </c>
      <c r="R80" s="38">
        <f t="shared" ref="R80" si="14">E80+H80+K80+N80+Q80</f>
        <v>0</v>
      </c>
      <c r="S80" s="5"/>
    </row>
    <row r="81" spans="1:19" x14ac:dyDescent="0.35">
      <c r="A81" s="51"/>
      <c r="B81" s="52"/>
      <c r="C81" s="50"/>
      <c r="D81" s="38"/>
      <c r="E81" s="47"/>
      <c r="F81" s="50"/>
      <c r="G81" s="47"/>
      <c r="H81" s="47"/>
      <c r="I81" s="50"/>
      <c r="J81" s="47"/>
      <c r="K81" s="47"/>
      <c r="L81" s="50"/>
      <c r="M81" s="47"/>
      <c r="N81" s="38"/>
      <c r="O81" s="50"/>
      <c r="P81" s="38"/>
      <c r="Q81" s="38"/>
      <c r="R81" s="38"/>
      <c r="S81" s="5"/>
    </row>
    <row r="82" spans="1:19" x14ac:dyDescent="0.35">
      <c r="A82" s="51"/>
      <c r="B82" s="52"/>
      <c r="C82" s="50"/>
      <c r="D82" s="38"/>
      <c r="E82" s="47"/>
      <c r="F82" s="50"/>
      <c r="G82" s="47"/>
      <c r="H82" s="47"/>
      <c r="I82" s="50"/>
      <c r="J82" s="47"/>
      <c r="K82" s="47"/>
      <c r="L82" s="50"/>
      <c r="M82" s="47"/>
      <c r="N82" s="38"/>
      <c r="O82" s="50"/>
      <c r="P82" s="38"/>
      <c r="Q82" s="38"/>
      <c r="R82" s="38"/>
      <c r="S82" s="5"/>
    </row>
    <row r="83" spans="1:19" x14ac:dyDescent="0.35">
      <c r="A83" s="51"/>
      <c r="B83" s="52"/>
      <c r="C83" s="37"/>
      <c r="D83" s="38"/>
      <c r="E83" s="47"/>
      <c r="F83" s="37"/>
      <c r="G83" s="38"/>
      <c r="H83" s="47"/>
      <c r="I83" s="37"/>
      <c r="J83" s="38"/>
      <c r="K83" s="47"/>
      <c r="L83" s="37"/>
      <c r="M83" s="38"/>
      <c r="N83" s="38"/>
      <c r="O83" s="37"/>
      <c r="P83" s="38"/>
      <c r="Q83" s="38"/>
      <c r="R83" s="38"/>
      <c r="S83" s="5"/>
    </row>
    <row r="84" spans="1:19" x14ac:dyDescent="0.35">
      <c r="A84" s="128" t="s">
        <v>7</v>
      </c>
      <c r="B84" s="129"/>
      <c r="C84" s="129"/>
      <c r="D84" s="129"/>
      <c r="E84" s="129"/>
      <c r="F84" s="129"/>
      <c r="G84" s="129"/>
      <c r="H84" s="129"/>
      <c r="I84" s="129"/>
      <c r="J84" s="129"/>
      <c r="K84" s="129"/>
      <c r="L84" s="129"/>
      <c r="M84" s="129"/>
      <c r="N84" s="129"/>
      <c r="O84" s="129"/>
      <c r="P84" s="129"/>
      <c r="Q84" s="129"/>
      <c r="R84" s="38">
        <f>SUM(R79:R83)</f>
        <v>0</v>
      </c>
      <c r="S84" s="5"/>
    </row>
    <row r="85" spans="1:19" x14ac:dyDescent="0.35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66" t="s">
        <v>66</v>
      </c>
      <c r="R85" s="38">
        <f>R84*0.15</f>
        <v>0</v>
      </c>
      <c r="S85" s="5"/>
    </row>
    <row r="86" spans="1:19" x14ac:dyDescent="0.35">
      <c r="A86" s="131" t="s">
        <v>67</v>
      </c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3"/>
      <c r="R86" s="38">
        <f>R84+R85</f>
        <v>0</v>
      </c>
      <c r="S86" s="5"/>
    </row>
    <row r="87" spans="1:19" ht="15" thickBot="1" x14ac:dyDescent="0.4">
      <c r="A87" s="32" t="s">
        <v>68</v>
      </c>
      <c r="L87" s="46"/>
    </row>
    <row r="88" spans="1:19" ht="14.5" customHeight="1" x14ac:dyDescent="0.35">
      <c r="A88" s="136" t="s">
        <v>25</v>
      </c>
      <c r="B88" s="33"/>
      <c r="C88" s="139" t="s">
        <v>15</v>
      </c>
      <c r="D88" s="6" t="s">
        <v>16</v>
      </c>
      <c r="E88" s="6" t="s">
        <v>17</v>
      </c>
      <c r="F88" s="141" t="s">
        <v>18</v>
      </c>
      <c r="G88" s="12" t="s">
        <v>16</v>
      </c>
      <c r="H88" s="12" t="s">
        <v>17</v>
      </c>
      <c r="I88" s="143" t="s">
        <v>19</v>
      </c>
      <c r="J88" s="7" t="s">
        <v>16</v>
      </c>
      <c r="K88" s="7" t="s">
        <v>17</v>
      </c>
      <c r="L88" s="145" t="s">
        <v>20</v>
      </c>
      <c r="M88" s="8" t="s">
        <v>16</v>
      </c>
      <c r="N88" s="8" t="s">
        <v>17</v>
      </c>
      <c r="O88" s="134" t="s">
        <v>21</v>
      </c>
      <c r="P88" s="9" t="s">
        <v>16</v>
      </c>
      <c r="Q88" s="9" t="s">
        <v>17</v>
      </c>
      <c r="R88" s="10" t="s">
        <v>9</v>
      </c>
      <c r="S88" s="5"/>
    </row>
    <row r="89" spans="1:19" x14ac:dyDescent="0.35">
      <c r="A89" s="137"/>
      <c r="B89" s="34"/>
      <c r="C89" s="140"/>
      <c r="D89" s="11" t="s">
        <v>11</v>
      </c>
      <c r="E89" s="11" t="s">
        <v>4</v>
      </c>
      <c r="F89" s="142"/>
      <c r="G89" s="12" t="s">
        <v>11</v>
      </c>
      <c r="H89" s="12" t="s">
        <v>0</v>
      </c>
      <c r="I89" s="144"/>
      <c r="J89" s="13" t="s">
        <v>11</v>
      </c>
      <c r="K89" s="13" t="s">
        <v>1</v>
      </c>
      <c r="L89" s="146"/>
      <c r="M89" s="14" t="s">
        <v>11</v>
      </c>
      <c r="N89" s="14" t="s">
        <v>5</v>
      </c>
      <c r="O89" s="135"/>
      <c r="P89" s="15" t="s">
        <v>6</v>
      </c>
      <c r="Q89" s="15" t="s">
        <v>6</v>
      </c>
      <c r="R89" s="16" t="s">
        <v>12</v>
      </c>
      <c r="S89" s="5"/>
    </row>
    <row r="90" spans="1:19" x14ac:dyDescent="0.35">
      <c r="A90" s="137"/>
      <c r="B90" s="34" t="s">
        <v>13</v>
      </c>
      <c r="C90" s="140"/>
      <c r="D90" s="11" t="s">
        <v>8</v>
      </c>
      <c r="E90" s="11" t="s">
        <v>3</v>
      </c>
      <c r="F90" s="142"/>
      <c r="G90" s="12" t="s">
        <v>0</v>
      </c>
      <c r="H90" s="12" t="s">
        <v>3</v>
      </c>
      <c r="I90" s="144"/>
      <c r="J90" s="13" t="s">
        <v>1</v>
      </c>
      <c r="K90" s="13" t="s">
        <v>3</v>
      </c>
      <c r="L90" s="146"/>
      <c r="M90" s="14" t="s">
        <v>5</v>
      </c>
      <c r="N90" s="14" t="s">
        <v>3</v>
      </c>
      <c r="O90" s="135"/>
      <c r="P90" s="17" t="s">
        <v>11</v>
      </c>
      <c r="Q90" s="17" t="s">
        <v>3</v>
      </c>
      <c r="R90" s="18" t="s">
        <v>3</v>
      </c>
      <c r="S90" s="5"/>
    </row>
    <row r="91" spans="1:19" x14ac:dyDescent="0.35">
      <c r="A91" s="138"/>
      <c r="B91" s="34"/>
      <c r="C91" s="140"/>
      <c r="D91" s="28" t="s">
        <v>3</v>
      </c>
      <c r="E91" s="19"/>
      <c r="F91" s="142"/>
      <c r="G91" s="29" t="s">
        <v>3</v>
      </c>
      <c r="H91" s="20"/>
      <c r="I91" s="144"/>
      <c r="J91" s="30" t="s">
        <v>3</v>
      </c>
      <c r="K91" s="21"/>
      <c r="L91" s="146"/>
      <c r="M91" s="31" t="s">
        <v>3</v>
      </c>
      <c r="N91" s="22"/>
      <c r="O91" s="135"/>
      <c r="P91" s="17" t="s">
        <v>3</v>
      </c>
      <c r="Q91" s="17"/>
      <c r="R91" s="18"/>
      <c r="S91" s="5"/>
    </row>
    <row r="92" spans="1:19" x14ac:dyDescent="0.35">
      <c r="A92" s="59" t="s">
        <v>44</v>
      </c>
      <c r="B92" s="104" t="s">
        <v>69</v>
      </c>
      <c r="C92" s="60"/>
      <c r="D92" s="60"/>
      <c r="E92" s="58"/>
      <c r="F92" s="60"/>
      <c r="G92" s="60"/>
      <c r="H92" s="58"/>
      <c r="I92" s="60"/>
      <c r="J92" s="60"/>
      <c r="K92" s="58"/>
      <c r="L92" s="60"/>
      <c r="M92" s="60"/>
      <c r="N92" s="58"/>
      <c r="O92" s="60"/>
      <c r="P92" s="60"/>
      <c r="Q92" s="60"/>
      <c r="R92" s="60"/>
      <c r="S92" s="5"/>
    </row>
    <row r="93" spans="1:19" x14ac:dyDescent="0.35">
      <c r="A93" s="59" t="s">
        <v>45</v>
      </c>
      <c r="B93" s="104" t="s">
        <v>69</v>
      </c>
      <c r="C93" s="60"/>
      <c r="D93" s="60"/>
      <c r="E93" s="58"/>
      <c r="F93" s="60"/>
      <c r="G93" s="60"/>
      <c r="H93" s="58"/>
      <c r="I93" s="60"/>
      <c r="J93" s="60"/>
      <c r="K93" s="58"/>
      <c r="L93" s="60"/>
      <c r="M93" s="60"/>
      <c r="N93" s="58"/>
      <c r="O93" s="60"/>
      <c r="P93" s="60"/>
      <c r="Q93" s="60"/>
      <c r="R93" s="60"/>
      <c r="S93" s="5"/>
    </row>
    <row r="94" spans="1:19" x14ac:dyDescent="0.35">
      <c r="A94" s="59" t="s">
        <v>46</v>
      </c>
      <c r="B94" s="104" t="s">
        <v>69</v>
      </c>
      <c r="C94" s="60"/>
      <c r="D94" s="60"/>
      <c r="E94" s="58"/>
      <c r="F94" s="60"/>
      <c r="G94" s="60"/>
      <c r="H94" s="58"/>
      <c r="I94" s="60"/>
      <c r="J94" s="60"/>
      <c r="K94" s="58"/>
      <c r="L94" s="60"/>
      <c r="M94" s="60"/>
      <c r="N94" s="58"/>
      <c r="O94" s="60"/>
      <c r="P94" s="60"/>
      <c r="Q94" s="60"/>
      <c r="R94" s="60"/>
      <c r="S94" s="5"/>
    </row>
    <row r="95" spans="1:19" x14ac:dyDescent="0.35">
      <c r="A95" s="59" t="s">
        <v>47</v>
      </c>
      <c r="B95" s="104" t="s">
        <v>69</v>
      </c>
      <c r="C95" s="60"/>
      <c r="D95" s="60"/>
      <c r="E95" s="58"/>
      <c r="F95" s="60"/>
      <c r="G95" s="60"/>
      <c r="H95" s="58"/>
      <c r="I95" s="60"/>
      <c r="J95" s="60"/>
      <c r="K95" s="58"/>
      <c r="L95" s="60"/>
      <c r="M95" s="60"/>
      <c r="N95" s="58"/>
      <c r="O95" s="60"/>
      <c r="P95" s="60"/>
      <c r="Q95" s="60"/>
      <c r="R95" s="60"/>
      <c r="S95" s="5"/>
    </row>
    <row r="96" spans="1:19" x14ac:dyDescent="0.35">
      <c r="A96" s="51" t="s">
        <v>48</v>
      </c>
      <c r="B96" s="104" t="s">
        <v>69</v>
      </c>
      <c r="C96" s="50"/>
      <c r="D96" s="38"/>
      <c r="E96" s="47"/>
      <c r="F96" s="50"/>
      <c r="G96" s="47"/>
      <c r="H96" s="47"/>
      <c r="I96" s="50"/>
      <c r="J96" s="47"/>
      <c r="K96" s="47"/>
      <c r="L96" s="50"/>
      <c r="M96" s="47"/>
      <c r="N96" s="38"/>
      <c r="O96" s="50"/>
      <c r="P96" s="38"/>
      <c r="Q96" s="38"/>
      <c r="R96" s="38"/>
      <c r="S96" s="5"/>
    </row>
    <row r="97" spans="1:19" x14ac:dyDescent="0.35">
      <c r="A97" s="51" t="s">
        <v>49</v>
      </c>
      <c r="B97" s="104" t="s">
        <v>69</v>
      </c>
      <c r="C97" s="50"/>
      <c r="D97" s="38"/>
      <c r="E97" s="47"/>
      <c r="F97" s="50"/>
      <c r="G97" s="47"/>
      <c r="H97" s="47"/>
      <c r="I97" s="50"/>
      <c r="J97" s="47"/>
      <c r="K97" s="47"/>
      <c r="L97" s="50"/>
      <c r="M97" s="47"/>
      <c r="N97" s="38"/>
      <c r="O97" s="50"/>
      <c r="P97" s="38"/>
      <c r="Q97" s="38"/>
      <c r="R97" s="38"/>
      <c r="S97" s="5"/>
    </row>
    <row r="98" spans="1:19" x14ac:dyDescent="0.35">
      <c r="A98" s="128"/>
      <c r="B98" s="129"/>
      <c r="C98" s="129"/>
      <c r="D98" s="129"/>
      <c r="E98" s="129"/>
      <c r="F98" s="129"/>
      <c r="G98" s="129"/>
      <c r="H98" s="129"/>
      <c r="I98" s="129"/>
      <c r="J98" s="129"/>
      <c r="K98" s="129"/>
      <c r="L98" s="129"/>
      <c r="M98" s="129"/>
      <c r="N98" s="129"/>
      <c r="O98" s="129"/>
      <c r="P98" s="129"/>
      <c r="Q98" s="129"/>
      <c r="R98" s="55"/>
      <c r="S98" s="5"/>
    </row>
    <row r="99" spans="1:19" x14ac:dyDescent="0.35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197"/>
      <c r="R99" s="55"/>
      <c r="S99" s="5"/>
    </row>
    <row r="100" spans="1:19" x14ac:dyDescent="0.35">
      <c r="A100" s="131"/>
      <c r="B100" s="132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98"/>
      <c r="R100" s="55"/>
      <c r="S100" s="5"/>
    </row>
    <row r="101" spans="1:19" ht="15" thickBot="1" x14ac:dyDescent="0.4">
      <c r="A101" s="67" t="s">
        <v>82</v>
      </c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67"/>
      <c r="M101" s="48"/>
      <c r="N101" s="48"/>
      <c r="O101" s="48"/>
      <c r="P101" s="48"/>
      <c r="Q101" s="48"/>
    </row>
    <row r="102" spans="1:19" ht="14.5" customHeight="1" x14ac:dyDescent="0.35">
      <c r="A102" s="160" t="s">
        <v>25</v>
      </c>
      <c r="B102" s="81"/>
      <c r="C102" s="163" t="s">
        <v>116</v>
      </c>
      <c r="D102" s="82" t="s">
        <v>16</v>
      </c>
      <c r="E102" s="82" t="s">
        <v>17</v>
      </c>
      <c r="F102" s="165" t="s">
        <v>117</v>
      </c>
      <c r="G102" s="84" t="s">
        <v>16</v>
      </c>
      <c r="H102" s="84" t="s">
        <v>17</v>
      </c>
      <c r="I102" s="167" t="s">
        <v>118</v>
      </c>
      <c r="J102" s="85" t="s">
        <v>16</v>
      </c>
      <c r="K102" s="85" t="s">
        <v>17</v>
      </c>
      <c r="L102" s="169" t="s">
        <v>119</v>
      </c>
      <c r="M102" s="87" t="s">
        <v>16</v>
      </c>
      <c r="N102" s="87" t="s">
        <v>17</v>
      </c>
      <c r="O102" s="187" t="s">
        <v>120</v>
      </c>
      <c r="P102" s="89" t="s">
        <v>16</v>
      </c>
      <c r="Q102" s="89" t="s">
        <v>17</v>
      </c>
      <c r="R102" s="10" t="s">
        <v>9</v>
      </c>
      <c r="S102" s="5"/>
    </row>
    <row r="103" spans="1:19" x14ac:dyDescent="0.35">
      <c r="A103" s="161"/>
      <c r="B103" s="90"/>
      <c r="C103" s="164"/>
      <c r="D103" s="91" t="s">
        <v>11</v>
      </c>
      <c r="E103" s="91" t="s">
        <v>4</v>
      </c>
      <c r="F103" s="166"/>
      <c r="G103" s="84" t="s">
        <v>11</v>
      </c>
      <c r="H103" s="84" t="s">
        <v>0</v>
      </c>
      <c r="I103" s="168"/>
      <c r="J103" s="92" t="s">
        <v>11</v>
      </c>
      <c r="K103" s="92" t="s">
        <v>1</v>
      </c>
      <c r="L103" s="170"/>
      <c r="M103" s="93" t="s">
        <v>11</v>
      </c>
      <c r="N103" s="93" t="s">
        <v>5</v>
      </c>
      <c r="O103" s="188"/>
      <c r="P103" s="94" t="s">
        <v>6</v>
      </c>
      <c r="Q103" s="94" t="s">
        <v>6</v>
      </c>
      <c r="R103" s="16" t="s">
        <v>12</v>
      </c>
      <c r="S103" s="5"/>
    </row>
    <row r="104" spans="1:19" x14ac:dyDescent="0.35">
      <c r="A104" s="161"/>
      <c r="B104" s="90" t="s">
        <v>13</v>
      </c>
      <c r="C104" s="164"/>
      <c r="D104" s="91" t="s">
        <v>8</v>
      </c>
      <c r="E104" s="91" t="s">
        <v>3</v>
      </c>
      <c r="F104" s="166"/>
      <c r="G104" s="84" t="s">
        <v>0</v>
      </c>
      <c r="H104" s="84" t="s">
        <v>3</v>
      </c>
      <c r="I104" s="168"/>
      <c r="J104" s="92" t="s">
        <v>1</v>
      </c>
      <c r="K104" s="92" t="s">
        <v>3</v>
      </c>
      <c r="L104" s="170"/>
      <c r="M104" s="93" t="s">
        <v>5</v>
      </c>
      <c r="N104" s="93" t="s">
        <v>3</v>
      </c>
      <c r="O104" s="188"/>
      <c r="P104" s="88" t="s">
        <v>11</v>
      </c>
      <c r="Q104" s="88" t="s">
        <v>3</v>
      </c>
      <c r="R104" s="18" t="s">
        <v>3</v>
      </c>
      <c r="S104" s="5"/>
    </row>
    <row r="105" spans="1:19" x14ac:dyDescent="0.35">
      <c r="A105" s="162"/>
      <c r="B105" s="90"/>
      <c r="C105" s="164"/>
      <c r="D105" s="95" t="s">
        <v>3</v>
      </c>
      <c r="E105" s="96"/>
      <c r="F105" s="166"/>
      <c r="G105" s="83" t="s">
        <v>3</v>
      </c>
      <c r="H105" s="97"/>
      <c r="I105" s="168"/>
      <c r="J105" s="98" t="s">
        <v>3</v>
      </c>
      <c r="K105" s="99"/>
      <c r="L105" s="170"/>
      <c r="M105" s="86" t="s">
        <v>3</v>
      </c>
      <c r="N105" s="100"/>
      <c r="O105" s="188"/>
      <c r="P105" s="88" t="s">
        <v>3</v>
      </c>
      <c r="Q105" s="88"/>
      <c r="R105" s="18"/>
      <c r="S105" s="5"/>
    </row>
    <row r="106" spans="1:19" ht="29" x14ac:dyDescent="0.35">
      <c r="A106" s="101" t="s">
        <v>80</v>
      </c>
      <c r="B106" s="41" t="s">
        <v>14</v>
      </c>
      <c r="C106" s="50"/>
      <c r="D106" s="47"/>
      <c r="E106" s="47">
        <f>C106*D106</f>
        <v>0</v>
      </c>
      <c r="F106" s="50"/>
      <c r="G106" s="47"/>
      <c r="H106" s="47">
        <f>F106*G106</f>
        <v>0</v>
      </c>
      <c r="I106" s="50"/>
      <c r="J106" s="47"/>
      <c r="K106" s="47">
        <f>I106*J106</f>
        <v>0</v>
      </c>
      <c r="L106" s="50"/>
      <c r="M106" s="47"/>
      <c r="N106" s="47">
        <f>L106*M106</f>
        <v>0</v>
      </c>
      <c r="O106" s="50"/>
      <c r="P106" s="47"/>
      <c r="Q106" s="47">
        <f>O106*P106</f>
        <v>0</v>
      </c>
      <c r="R106" s="38">
        <f>E106+H106+K106+N106+Q106</f>
        <v>0</v>
      </c>
      <c r="S106" s="5"/>
    </row>
    <row r="107" spans="1:19" ht="29" x14ac:dyDescent="0.35">
      <c r="A107" s="101" t="s">
        <v>81</v>
      </c>
      <c r="B107" s="41" t="s">
        <v>14</v>
      </c>
      <c r="C107" s="50"/>
      <c r="D107" s="47"/>
      <c r="E107" s="47">
        <f t="shared" ref="E107" si="15">C107*D107</f>
        <v>0</v>
      </c>
      <c r="F107" s="50"/>
      <c r="G107" s="47"/>
      <c r="H107" s="47">
        <f t="shared" ref="H107" si="16">F107*G107</f>
        <v>0</v>
      </c>
      <c r="I107" s="50"/>
      <c r="J107" s="47"/>
      <c r="K107" s="47">
        <f t="shared" ref="K107" si="17">I107*J107</f>
        <v>0</v>
      </c>
      <c r="L107" s="50"/>
      <c r="M107" s="47"/>
      <c r="N107" s="47">
        <f t="shared" ref="N107" si="18">L107*M107</f>
        <v>0</v>
      </c>
      <c r="O107" s="50"/>
      <c r="P107" s="47"/>
      <c r="Q107" s="47">
        <f t="shared" ref="Q107" si="19">O107*P107</f>
        <v>0</v>
      </c>
      <c r="R107" s="38">
        <f t="shared" ref="R107" si="20">E107+H107+K107+N107+Q107</f>
        <v>0</v>
      </c>
      <c r="S107" s="5"/>
    </row>
    <row r="108" spans="1:19" x14ac:dyDescent="0.35">
      <c r="A108" s="189" t="s">
        <v>7</v>
      </c>
      <c r="B108" s="190"/>
      <c r="C108" s="190"/>
      <c r="D108" s="190"/>
      <c r="E108" s="190"/>
      <c r="F108" s="190"/>
      <c r="G108" s="190"/>
      <c r="H108" s="190"/>
      <c r="I108" s="190"/>
      <c r="J108" s="190"/>
      <c r="K108" s="190"/>
      <c r="L108" s="190"/>
      <c r="M108" s="190"/>
      <c r="N108" s="190"/>
      <c r="O108" s="190"/>
      <c r="P108" s="190"/>
      <c r="Q108" s="190"/>
      <c r="R108" s="38">
        <f>SUM(R106:R107)</f>
        <v>0</v>
      </c>
      <c r="S108" s="5"/>
    </row>
    <row r="109" spans="1:19" x14ac:dyDescent="0.35">
      <c r="A109" s="102"/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  <c r="M109" s="102"/>
      <c r="N109" s="102"/>
      <c r="O109" s="102"/>
      <c r="P109" s="102"/>
      <c r="Q109" s="103" t="s">
        <v>66</v>
      </c>
      <c r="R109" s="38">
        <f>R108*0.15</f>
        <v>0</v>
      </c>
      <c r="S109" s="5"/>
    </row>
    <row r="110" spans="1:19" ht="19.5" customHeight="1" x14ac:dyDescent="0.35">
      <c r="A110" s="131" t="s">
        <v>2</v>
      </c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38">
        <f>R108+R109</f>
        <v>0</v>
      </c>
    </row>
    <row r="111" spans="1:19" ht="19.5" customHeight="1" x14ac:dyDescent="0.35">
      <c r="A111" s="73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55"/>
    </row>
    <row r="112" spans="1:19" x14ac:dyDescent="0.35">
      <c r="A112" s="32" t="s">
        <v>86</v>
      </c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55"/>
      <c r="S112" s="5"/>
    </row>
    <row r="113" spans="1:19" x14ac:dyDescent="0.35">
      <c r="A113" s="32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55"/>
      <c r="S113" s="5"/>
    </row>
    <row r="114" spans="1:19" x14ac:dyDescent="0.35">
      <c r="A114" s="32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55"/>
      <c r="S114" s="5"/>
    </row>
    <row r="115" spans="1:19" ht="15" thickBot="1" x14ac:dyDescent="0.4">
      <c r="A115" s="67" t="s">
        <v>99</v>
      </c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70"/>
      <c r="S115" s="5"/>
    </row>
    <row r="116" spans="1:19" ht="14.5" customHeight="1" x14ac:dyDescent="0.35">
      <c r="A116" s="136" t="s">
        <v>25</v>
      </c>
      <c r="B116" s="33"/>
      <c r="C116" s="139" t="s">
        <v>15</v>
      </c>
      <c r="D116" s="6" t="s">
        <v>16</v>
      </c>
      <c r="E116" s="6" t="s">
        <v>17</v>
      </c>
      <c r="F116" s="141" t="s">
        <v>18</v>
      </c>
      <c r="G116" s="12" t="s">
        <v>16</v>
      </c>
      <c r="H116" s="12" t="s">
        <v>17</v>
      </c>
      <c r="I116" s="143" t="s">
        <v>19</v>
      </c>
      <c r="J116" s="7" t="s">
        <v>16</v>
      </c>
      <c r="K116" s="7" t="s">
        <v>17</v>
      </c>
      <c r="L116" s="145" t="s">
        <v>20</v>
      </c>
      <c r="M116" s="8" t="s">
        <v>16</v>
      </c>
      <c r="N116" s="8" t="s">
        <v>17</v>
      </c>
      <c r="O116" s="134" t="s">
        <v>21</v>
      </c>
      <c r="P116" s="9" t="s">
        <v>16</v>
      </c>
      <c r="Q116" s="9" t="s">
        <v>17</v>
      </c>
      <c r="R116" s="57" t="s">
        <v>9</v>
      </c>
      <c r="S116" s="5"/>
    </row>
    <row r="117" spans="1:19" x14ac:dyDescent="0.35">
      <c r="A117" s="137"/>
      <c r="B117" s="34"/>
      <c r="C117" s="140"/>
      <c r="D117" s="11" t="s">
        <v>11</v>
      </c>
      <c r="E117" s="11" t="s">
        <v>4</v>
      </c>
      <c r="F117" s="142"/>
      <c r="G117" s="12" t="s">
        <v>11</v>
      </c>
      <c r="H117" s="12" t="s">
        <v>0</v>
      </c>
      <c r="I117" s="144"/>
      <c r="J117" s="13" t="s">
        <v>11</v>
      </c>
      <c r="K117" s="13" t="s">
        <v>1</v>
      </c>
      <c r="L117" s="146"/>
      <c r="M117" s="14" t="s">
        <v>11</v>
      </c>
      <c r="N117" s="14" t="s">
        <v>5</v>
      </c>
      <c r="O117" s="135"/>
      <c r="P117" s="15" t="s">
        <v>6</v>
      </c>
      <c r="Q117" s="15" t="s">
        <v>6</v>
      </c>
      <c r="R117" s="16" t="s">
        <v>12</v>
      </c>
      <c r="S117" s="5"/>
    </row>
    <row r="118" spans="1:19" x14ac:dyDescent="0.35">
      <c r="A118" s="137"/>
      <c r="B118" s="34" t="s">
        <v>13</v>
      </c>
      <c r="C118" s="140"/>
      <c r="D118" s="11" t="s">
        <v>8</v>
      </c>
      <c r="E118" s="11" t="s">
        <v>3</v>
      </c>
      <c r="F118" s="142"/>
      <c r="G118" s="12" t="s">
        <v>0</v>
      </c>
      <c r="H118" s="12" t="s">
        <v>3</v>
      </c>
      <c r="I118" s="144"/>
      <c r="J118" s="13" t="s">
        <v>1</v>
      </c>
      <c r="K118" s="13" t="s">
        <v>3</v>
      </c>
      <c r="L118" s="146"/>
      <c r="M118" s="14" t="s">
        <v>5</v>
      </c>
      <c r="N118" s="14" t="s">
        <v>3</v>
      </c>
      <c r="O118" s="135"/>
      <c r="P118" s="17" t="s">
        <v>11</v>
      </c>
      <c r="Q118" s="17" t="s">
        <v>3</v>
      </c>
      <c r="R118" s="18" t="s">
        <v>3</v>
      </c>
      <c r="S118" s="5"/>
    </row>
    <row r="119" spans="1:19" x14ac:dyDescent="0.35">
      <c r="A119" s="138"/>
      <c r="B119" s="34"/>
      <c r="C119" s="140"/>
      <c r="D119" s="28" t="s">
        <v>3</v>
      </c>
      <c r="E119" s="19"/>
      <c r="F119" s="142"/>
      <c r="G119" s="29" t="s">
        <v>3</v>
      </c>
      <c r="H119" s="20"/>
      <c r="I119" s="144"/>
      <c r="J119" s="30" t="s">
        <v>3</v>
      </c>
      <c r="K119" s="21"/>
      <c r="L119" s="146"/>
      <c r="M119" s="31" t="s">
        <v>3</v>
      </c>
      <c r="N119" s="22"/>
      <c r="O119" s="135"/>
      <c r="P119" s="17" t="s">
        <v>3</v>
      </c>
      <c r="Q119" s="17"/>
      <c r="R119" s="18"/>
      <c r="S119" s="5"/>
    </row>
    <row r="120" spans="1:19" ht="23.5" customHeight="1" x14ac:dyDescent="0.35">
      <c r="A120" s="51" t="s">
        <v>75</v>
      </c>
      <c r="B120" s="41" t="s">
        <v>43</v>
      </c>
      <c r="C120" s="123"/>
      <c r="D120" s="125"/>
      <c r="E120" s="126">
        <f>C120*D120</f>
        <v>0</v>
      </c>
      <c r="F120" s="123"/>
      <c r="G120" s="126"/>
      <c r="H120" s="126">
        <f>F120*G120</f>
        <v>0</v>
      </c>
      <c r="I120" s="123"/>
      <c r="J120" s="126"/>
      <c r="K120" s="126">
        <f>I120*J120</f>
        <v>0</v>
      </c>
      <c r="L120" s="123"/>
      <c r="M120" s="126"/>
      <c r="N120" s="125">
        <f>L120*M120</f>
        <v>0</v>
      </c>
      <c r="O120" s="123"/>
      <c r="P120" s="38"/>
      <c r="Q120" s="38">
        <f>O120*P120</f>
        <v>0</v>
      </c>
      <c r="R120" s="38">
        <f>E120+H120+K120+N120+Q120</f>
        <v>0</v>
      </c>
      <c r="S120" s="5"/>
    </row>
    <row r="121" spans="1:19" x14ac:dyDescent="0.35">
      <c r="A121" s="128" t="s">
        <v>7</v>
      </c>
      <c r="B121" s="129"/>
      <c r="C121" s="129"/>
      <c r="D121" s="129"/>
      <c r="E121" s="129"/>
      <c r="F121" s="129"/>
      <c r="G121" s="129"/>
      <c r="H121" s="129"/>
      <c r="I121" s="129"/>
      <c r="J121" s="129"/>
      <c r="K121" s="129"/>
      <c r="L121" s="129"/>
      <c r="M121" s="129"/>
      <c r="N121" s="129"/>
      <c r="O121" s="129"/>
      <c r="P121" s="129"/>
      <c r="Q121" s="130"/>
      <c r="R121" s="38">
        <f>SUM(R119:R120)</f>
        <v>0</v>
      </c>
      <c r="S121" s="5"/>
    </row>
    <row r="122" spans="1:19" x14ac:dyDescent="0.35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66" t="s">
        <v>66</v>
      </c>
      <c r="R122" s="71">
        <f>R121*0.15</f>
        <v>0</v>
      </c>
      <c r="S122" s="5"/>
    </row>
    <row r="123" spans="1:19" x14ac:dyDescent="0.35">
      <c r="A123" s="131" t="s">
        <v>67</v>
      </c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3"/>
      <c r="R123" s="38">
        <f>R121+R122</f>
        <v>0</v>
      </c>
      <c r="S123" s="5"/>
    </row>
    <row r="124" spans="1:19" ht="14" customHeight="1" thickBot="1" x14ac:dyDescent="0.4">
      <c r="A124" s="72" t="s">
        <v>87</v>
      </c>
      <c r="B124" s="53"/>
      <c r="C124" s="64"/>
      <c r="D124" s="55"/>
      <c r="E124" s="56"/>
      <c r="F124" s="64"/>
      <c r="G124" s="56"/>
      <c r="H124" s="56"/>
      <c r="I124" s="64"/>
      <c r="J124" s="56"/>
      <c r="K124" s="56"/>
      <c r="L124" s="64"/>
      <c r="M124" s="56"/>
      <c r="N124" s="55"/>
      <c r="O124" s="64"/>
      <c r="P124" s="55"/>
      <c r="Q124" s="55"/>
      <c r="R124" s="55"/>
      <c r="S124" s="5"/>
    </row>
    <row r="125" spans="1:19" ht="32" customHeight="1" x14ac:dyDescent="0.35">
      <c r="A125" s="77" t="s">
        <v>57</v>
      </c>
      <c r="B125" s="78" t="s">
        <v>58</v>
      </c>
      <c r="C125" s="78" t="s">
        <v>59</v>
      </c>
      <c r="D125" s="74" t="s">
        <v>74</v>
      </c>
      <c r="E125" s="74" t="s">
        <v>60</v>
      </c>
      <c r="F125" s="75" t="s">
        <v>122</v>
      </c>
      <c r="G125" s="75" t="s">
        <v>123</v>
      </c>
      <c r="H125" s="75" t="s">
        <v>124</v>
      </c>
      <c r="I125" s="75" t="s">
        <v>125</v>
      </c>
      <c r="J125" s="75" t="s">
        <v>126</v>
      </c>
      <c r="K125" s="56"/>
      <c r="L125" s="64"/>
      <c r="M125" s="56"/>
      <c r="N125" s="55"/>
      <c r="O125" s="64"/>
      <c r="P125" s="55"/>
      <c r="Q125" s="55"/>
      <c r="R125" s="55"/>
      <c r="S125" s="5"/>
    </row>
    <row r="126" spans="1:19" ht="14" customHeight="1" x14ac:dyDescent="0.35">
      <c r="A126" s="76"/>
      <c r="B126" s="76"/>
      <c r="C126" s="76"/>
      <c r="D126" s="76"/>
      <c r="E126" s="76"/>
      <c r="F126" s="76" t="s">
        <v>61</v>
      </c>
      <c r="G126" s="76" t="s">
        <v>61</v>
      </c>
      <c r="H126" s="76" t="s">
        <v>61</v>
      </c>
      <c r="I126" s="76" t="s">
        <v>61</v>
      </c>
      <c r="J126" s="76" t="s">
        <v>61</v>
      </c>
      <c r="K126" s="56"/>
      <c r="L126" s="64"/>
      <c r="M126" s="56"/>
      <c r="N126" s="55"/>
      <c r="O126" s="64"/>
      <c r="P126" s="55"/>
      <c r="Q126" s="55"/>
      <c r="R126" s="55"/>
      <c r="S126" s="5"/>
    </row>
    <row r="127" spans="1:19" ht="14" customHeight="1" x14ac:dyDescent="0.35">
      <c r="A127" s="76"/>
      <c r="B127" s="76"/>
      <c r="C127" s="76"/>
      <c r="D127" s="76"/>
      <c r="E127" s="76"/>
      <c r="F127" s="76" t="s">
        <v>61</v>
      </c>
      <c r="G127" s="76" t="s">
        <v>61</v>
      </c>
      <c r="H127" s="76" t="s">
        <v>61</v>
      </c>
      <c r="I127" s="76" t="s">
        <v>61</v>
      </c>
      <c r="J127" s="76" t="s">
        <v>61</v>
      </c>
      <c r="K127" s="56"/>
      <c r="L127" s="64"/>
      <c r="M127" s="56"/>
      <c r="N127" s="55"/>
      <c r="O127" s="64"/>
      <c r="P127" s="55"/>
      <c r="Q127" s="55"/>
      <c r="R127" s="55"/>
      <c r="S127" s="5"/>
    </row>
    <row r="128" spans="1:19" ht="14" customHeight="1" x14ac:dyDescent="0.35">
      <c r="A128" s="76"/>
      <c r="B128" s="76"/>
      <c r="C128" s="76"/>
      <c r="D128" s="76"/>
      <c r="E128" s="76"/>
      <c r="F128" s="76" t="s">
        <v>61</v>
      </c>
      <c r="G128" s="76" t="s">
        <v>61</v>
      </c>
      <c r="H128" s="76" t="s">
        <v>61</v>
      </c>
      <c r="I128" s="76" t="s">
        <v>61</v>
      </c>
      <c r="J128" s="76" t="s">
        <v>61</v>
      </c>
      <c r="K128" s="56"/>
      <c r="L128" s="64"/>
      <c r="M128" s="56"/>
      <c r="N128" s="55"/>
      <c r="O128" s="64"/>
      <c r="P128" s="55"/>
      <c r="Q128" s="55"/>
      <c r="R128" s="55"/>
      <c r="S128" s="5"/>
    </row>
    <row r="129" spans="1:19" ht="14" customHeight="1" x14ac:dyDescent="0.35">
      <c r="A129" s="76"/>
      <c r="B129" s="76"/>
      <c r="C129" s="76"/>
      <c r="D129" s="76"/>
      <c r="E129" s="76"/>
      <c r="F129" s="76" t="s">
        <v>61</v>
      </c>
      <c r="G129" s="76" t="s">
        <v>61</v>
      </c>
      <c r="H129" s="76" t="s">
        <v>61</v>
      </c>
      <c r="I129" s="76" t="s">
        <v>61</v>
      </c>
      <c r="J129" s="76" t="s">
        <v>61</v>
      </c>
      <c r="K129" s="56"/>
      <c r="L129" s="64"/>
      <c r="M129" s="56"/>
      <c r="N129" s="55"/>
      <c r="O129" s="64"/>
      <c r="P129" s="55"/>
      <c r="Q129" s="55"/>
      <c r="R129" s="55"/>
      <c r="S129" s="5"/>
    </row>
    <row r="130" spans="1:19" ht="14" customHeight="1" x14ac:dyDescent="0.35">
      <c r="A130" s="76"/>
      <c r="B130" s="76"/>
      <c r="C130" s="76"/>
      <c r="D130" s="76"/>
      <c r="E130" s="76"/>
      <c r="F130" s="76" t="s">
        <v>61</v>
      </c>
      <c r="G130" s="76" t="s">
        <v>61</v>
      </c>
      <c r="H130" s="76" t="s">
        <v>61</v>
      </c>
      <c r="I130" s="76" t="s">
        <v>61</v>
      </c>
      <c r="J130" s="76" t="s">
        <v>61</v>
      </c>
      <c r="K130" s="56"/>
      <c r="L130" s="64"/>
      <c r="M130" s="56"/>
      <c r="N130" s="55"/>
      <c r="O130" s="64"/>
      <c r="P130" s="55"/>
      <c r="Q130" s="55"/>
      <c r="R130" s="55"/>
      <c r="S130" s="5"/>
    </row>
    <row r="131" spans="1:19" ht="14" customHeight="1" x14ac:dyDescent="0.35">
      <c r="A131" s="76"/>
      <c r="B131" s="76"/>
      <c r="C131" s="76"/>
      <c r="D131" s="76"/>
      <c r="E131" s="76"/>
      <c r="F131" s="76" t="s">
        <v>61</v>
      </c>
      <c r="G131" s="76" t="s">
        <v>61</v>
      </c>
      <c r="H131" s="76" t="s">
        <v>61</v>
      </c>
      <c r="I131" s="76" t="s">
        <v>61</v>
      </c>
      <c r="J131" s="76" t="s">
        <v>61</v>
      </c>
      <c r="K131" s="56"/>
      <c r="L131" s="64"/>
      <c r="M131" s="56"/>
      <c r="N131" s="55"/>
      <c r="O131" s="64"/>
      <c r="P131" s="55"/>
      <c r="Q131" s="55"/>
      <c r="R131" s="55"/>
      <c r="S131" s="5"/>
    </row>
    <row r="132" spans="1:19" ht="14" customHeight="1" x14ac:dyDescent="0.35">
      <c r="A132" s="76"/>
      <c r="B132" s="76"/>
      <c r="C132" s="76"/>
      <c r="D132" s="76"/>
      <c r="E132" s="76"/>
      <c r="F132" s="76" t="s">
        <v>61</v>
      </c>
      <c r="G132" s="76" t="s">
        <v>61</v>
      </c>
      <c r="H132" s="76" t="s">
        <v>61</v>
      </c>
      <c r="I132" s="76" t="s">
        <v>61</v>
      </c>
      <c r="J132" s="76" t="s">
        <v>61</v>
      </c>
      <c r="K132" s="56"/>
      <c r="L132" s="64"/>
      <c r="M132" s="56"/>
      <c r="N132" s="55"/>
      <c r="O132" s="64"/>
      <c r="P132" s="55"/>
      <c r="Q132" s="55"/>
      <c r="R132" s="55"/>
      <c r="S132" s="5"/>
    </row>
    <row r="133" spans="1:19" ht="14" customHeight="1" x14ac:dyDescent="0.35">
      <c r="A133" s="76"/>
      <c r="B133" s="76"/>
      <c r="C133" s="76"/>
      <c r="D133" s="76"/>
      <c r="E133" s="76"/>
      <c r="F133" s="76" t="s">
        <v>61</v>
      </c>
      <c r="G133" s="76" t="s">
        <v>61</v>
      </c>
      <c r="H133" s="76" t="s">
        <v>61</v>
      </c>
      <c r="I133" s="76" t="s">
        <v>61</v>
      </c>
      <c r="J133" s="76" t="s">
        <v>61</v>
      </c>
      <c r="K133" s="56"/>
      <c r="L133" s="64"/>
      <c r="M133" s="56"/>
      <c r="N133" s="55"/>
      <c r="O133" s="64"/>
      <c r="P133" s="55"/>
      <c r="Q133" s="55"/>
      <c r="R133" s="55"/>
      <c r="S133" s="5"/>
    </row>
    <row r="134" spans="1:19" ht="14" customHeight="1" x14ac:dyDescent="0.35">
      <c r="A134" s="76"/>
      <c r="B134" s="76"/>
      <c r="C134" s="76"/>
      <c r="D134" s="76"/>
      <c r="E134" s="76"/>
      <c r="F134" s="76" t="s">
        <v>61</v>
      </c>
      <c r="G134" s="76" t="s">
        <v>61</v>
      </c>
      <c r="H134" s="76" t="s">
        <v>61</v>
      </c>
      <c r="I134" s="76" t="s">
        <v>61</v>
      </c>
      <c r="J134" s="76" t="s">
        <v>61</v>
      </c>
      <c r="K134" s="56"/>
      <c r="L134" s="64"/>
      <c r="M134" s="56"/>
      <c r="N134" s="55"/>
      <c r="O134" s="64"/>
      <c r="P134" s="55"/>
      <c r="Q134" s="55"/>
      <c r="R134" s="55"/>
      <c r="S134" s="5"/>
    </row>
    <row r="135" spans="1:19" ht="14" customHeight="1" x14ac:dyDescent="0.35">
      <c r="A135" s="76"/>
      <c r="B135" s="76"/>
      <c r="C135" s="76"/>
      <c r="D135" s="76"/>
      <c r="E135" s="76"/>
      <c r="F135" s="76" t="s">
        <v>61</v>
      </c>
      <c r="G135" s="76" t="s">
        <v>61</v>
      </c>
      <c r="H135" s="76" t="s">
        <v>61</v>
      </c>
      <c r="I135" s="76" t="s">
        <v>61</v>
      </c>
      <c r="J135" s="76" t="s">
        <v>61</v>
      </c>
      <c r="K135" s="56"/>
      <c r="L135" s="64"/>
      <c r="M135" s="56"/>
      <c r="N135" s="55"/>
      <c r="O135" s="64"/>
      <c r="P135" s="55"/>
      <c r="Q135" s="55"/>
      <c r="R135" s="55"/>
      <c r="S135" s="5"/>
    </row>
    <row r="136" spans="1:19" ht="14" customHeight="1" x14ac:dyDescent="0.35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56"/>
      <c r="L136" s="64"/>
      <c r="M136" s="56"/>
      <c r="N136" s="55"/>
      <c r="O136" s="64"/>
      <c r="P136" s="55"/>
      <c r="Q136" s="55"/>
      <c r="R136" s="55"/>
      <c r="S136" s="5"/>
    </row>
    <row r="137" spans="1:19" x14ac:dyDescent="0.35">
      <c r="A137" s="62"/>
      <c r="B137" s="53"/>
      <c r="C137" s="54"/>
      <c r="D137" s="55"/>
      <c r="E137" s="56"/>
      <c r="F137" s="54"/>
      <c r="G137" s="55"/>
      <c r="H137" s="56"/>
      <c r="I137" s="54"/>
      <c r="J137" s="55"/>
      <c r="K137" s="56"/>
      <c r="L137" s="54"/>
      <c r="M137" s="55"/>
      <c r="N137" s="55"/>
      <c r="O137" s="54"/>
      <c r="P137" s="55"/>
      <c r="Q137" s="55"/>
      <c r="R137" s="55"/>
      <c r="S137" s="5"/>
    </row>
    <row r="138" spans="1:19" ht="15" thickBot="1" x14ac:dyDescent="0.4">
      <c r="A138" s="32" t="s">
        <v>88</v>
      </c>
      <c r="L138" s="46"/>
    </row>
    <row r="139" spans="1:19" ht="14.5" customHeight="1" x14ac:dyDescent="0.35">
      <c r="A139" s="136" t="s">
        <v>25</v>
      </c>
      <c r="B139" s="33"/>
      <c r="C139" s="139" t="s">
        <v>15</v>
      </c>
      <c r="D139" s="6" t="s">
        <v>16</v>
      </c>
      <c r="E139" s="6" t="s">
        <v>17</v>
      </c>
      <c r="F139" s="141" t="s">
        <v>18</v>
      </c>
      <c r="G139" s="12" t="s">
        <v>16</v>
      </c>
      <c r="H139" s="12" t="s">
        <v>17</v>
      </c>
      <c r="I139" s="143" t="s">
        <v>19</v>
      </c>
      <c r="J139" s="7" t="s">
        <v>16</v>
      </c>
      <c r="K139" s="7" t="s">
        <v>17</v>
      </c>
      <c r="L139" s="145" t="s">
        <v>20</v>
      </c>
      <c r="M139" s="8" t="s">
        <v>16</v>
      </c>
      <c r="N139" s="8" t="s">
        <v>17</v>
      </c>
      <c r="O139" s="134" t="s">
        <v>21</v>
      </c>
      <c r="P139" s="9" t="s">
        <v>16</v>
      </c>
      <c r="Q139" s="9" t="s">
        <v>17</v>
      </c>
      <c r="R139" s="10" t="s">
        <v>9</v>
      </c>
      <c r="S139" s="5"/>
    </row>
    <row r="140" spans="1:19" x14ac:dyDescent="0.35">
      <c r="A140" s="137"/>
      <c r="B140" s="34"/>
      <c r="C140" s="140"/>
      <c r="D140" s="11" t="s">
        <v>11</v>
      </c>
      <c r="E140" s="11" t="s">
        <v>4</v>
      </c>
      <c r="F140" s="142"/>
      <c r="G140" s="12" t="s">
        <v>11</v>
      </c>
      <c r="H140" s="12" t="s">
        <v>0</v>
      </c>
      <c r="I140" s="144"/>
      <c r="J140" s="13" t="s">
        <v>11</v>
      </c>
      <c r="K140" s="13" t="s">
        <v>1</v>
      </c>
      <c r="L140" s="146"/>
      <c r="M140" s="14" t="s">
        <v>11</v>
      </c>
      <c r="N140" s="14" t="s">
        <v>5</v>
      </c>
      <c r="O140" s="135"/>
      <c r="P140" s="15" t="s">
        <v>6</v>
      </c>
      <c r="Q140" s="15" t="s">
        <v>6</v>
      </c>
      <c r="R140" s="16" t="s">
        <v>12</v>
      </c>
      <c r="S140" s="5"/>
    </row>
    <row r="141" spans="1:19" x14ac:dyDescent="0.35">
      <c r="A141" s="137"/>
      <c r="B141" s="34" t="s">
        <v>13</v>
      </c>
      <c r="C141" s="140"/>
      <c r="D141" s="11" t="s">
        <v>8</v>
      </c>
      <c r="E141" s="11" t="s">
        <v>3</v>
      </c>
      <c r="F141" s="142"/>
      <c r="G141" s="12" t="s">
        <v>0</v>
      </c>
      <c r="H141" s="12" t="s">
        <v>3</v>
      </c>
      <c r="I141" s="144"/>
      <c r="J141" s="13" t="s">
        <v>1</v>
      </c>
      <c r="K141" s="13" t="s">
        <v>3</v>
      </c>
      <c r="L141" s="146"/>
      <c r="M141" s="14" t="s">
        <v>5</v>
      </c>
      <c r="N141" s="14" t="s">
        <v>3</v>
      </c>
      <c r="O141" s="135"/>
      <c r="P141" s="17" t="s">
        <v>11</v>
      </c>
      <c r="Q141" s="17" t="s">
        <v>3</v>
      </c>
      <c r="R141" s="18" t="s">
        <v>3</v>
      </c>
      <c r="S141" s="5"/>
    </row>
    <row r="142" spans="1:19" x14ac:dyDescent="0.35">
      <c r="A142" s="138"/>
      <c r="B142" s="34"/>
      <c r="C142" s="140"/>
      <c r="D142" s="28" t="s">
        <v>3</v>
      </c>
      <c r="E142" s="19"/>
      <c r="F142" s="142"/>
      <c r="G142" s="29" t="s">
        <v>3</v>
      </c>
      <c r="H142" s="20"/>
      <c r="I142" s="144"/>
      <c r="J142" s="30" t="s">
        <v>3</v>
      </c>
      <c r="K142" s="21"/>
      <c r="L142" s="146"/>
      <c r="M142" s="31" t="s">
        <v>3</v>
      </c>
      <c r="N142" s="22"/>
      <c r="O142" s="135"/>
      <c r="P142" s="17" t="s">
        <v>3</v>
      </c>
      <c r="Q142" s="17"/>
      <c r="R142" s="18"/>
      <c r="S142" s="5"/>
    </row>
    <row r="143" spans="1:19" x14ac:dyDescent="0.35">
      <c r="A143" s="51" t="s">
        <v>40</v>
      </c>
      <c r="B143" s="41" t="s">
        <v>77</v>
      </c>
      <c r="C143" s="123"/>
      <c r="D143" s="125"/>
      <c r="E143" s="126">
        <f>C143*D143</f>
        <v>0</v>
      </c>
      <c r="F143" s="123"/>
      <c r="G143" s="126"/>
      <c r="H143" s="126">
        <f>F143*G143</f>
        <v>0</v>
      </c>
      <c r="I143" s="123"/>
      <c r="J143" s="126"/>
      <c r="K143" s="126">
        <f>I143*J143</f>
        <v>0</v>
      </c>
      <c r="L143" s="123"/>
      <c r="M143" s="126"/>
      <c r="N143" s="125">
        <f>L143*M143</f>
        <v>0</v>
      </c>
      <c r="O143" s="123"/>
      <c r="P143" s="38"/>
      <c r="Q143" s="38">
        <f>O143*P143</f>
        <v>0</v>
      </c>
      <c r="R143" s="38">
        <f>E143+H143+K143+N143+Q143</f>
        <v>0</v>
      </c>
      <c r="S143" s="5"/>
    </row>
    <row r="144" spans="1:19" x14ac:dyDescent="0.35">
      <c r="A144" s="51" t="s">
        <v>41</v>
      </c>
      <c r="B144" s="41" t="s">
        <v>77</v>
      </c>
      <c r="C144" s="123"/>
      <c r="D144" s="125"/>
      <c r="E144" s="126">
        <f>C144*D144</f>
        <v>0</v>
      </c>
      <c r="F144" s="123"/>
      <c r="G144" s="126"/>
      <c r="H144" s="126">
        <f t="shared" ref="H144:H145" si="21">F144*G144</f>
        <v>0</v>
      </c>
      <c r="I144" s="123"/>
      <c r="J144" s="126"/>
      <c r="K144" s="126">
        <f t="shared" ref="K144:K145" si="22">I144*J144</f>
        <v>0</v>
      </c>
      <c r="L144" s="123"/>
      <c r="M144" s="126"/>
      <c r="N144" s="125">
        <f t="shared" ref="N144:N145" si="23">L144*M144</f>
        <v>0</v>
      </c>
      <c r="O144" s="123"/>
      <c r="P144" s="38"/>
      <c r="Q144" s="38">
        <f t="shared" ref="Q144:Q145" si="24">O144*P144</f>
        <v>0</v>
      </c>
      <c r="R144" s="38">
        <f t="shared" ref="R144:R145" si="25">E144+H144+K144+N144+Q144</f>
        <v>0</v>
      </c>
      <c r="S144" s="5"/>
    </row>
    <row r="145" spans="1:19" x14ac:dyDescent="0.35">
      <c r="A145" s="51" t="s">
        <v>42</v>
      </c>
      <c r="B145" s="41" t="s">
        <v>77</v>
      </c>
      <c r="C145" s="127"/>
      <c r="D145" s="125"/>
      <c r="E145" s="126">
        <f>C145*D145</f>
        <v>0</v>
      </c>
      <c r="F145" s="127"/>
      <c r="G145" s="125"/>
      <c r="H145" s="126">
        <f t="shared" si="21"/>
        <v>0</v>
      </c>
      <c r="I145" s="127"/>
      <c r="J145" s="125"/>
      <c r="K145" s="126">
        <f t="shared" si="22"/>
        <v>0</v>
      </c>
      <c r="L145" s="127"/>
      <c r="M145" s="125"/>
      <c r="N145" s="125">
        <f t="shared" si="23"/>
        <v>0</v>
      </c>
      <c r="O145" s="127"/>
      <c r="P145" s="38"/>
      <c r="Q145" s="38">
        <f t="shared" si="24"/>
        <v>0</v>
      </c>
      <c r="R145" s="38">
        <f t="shared" si="25"/>
        <v>0</v>
      </c>
      <c r="S145" s="5"/>
    </row>
    <row r="146" spans="1:19" x14ac:dyDescent="0.35">
      <c r="A146" s="128" t="s">
        <v>7</v>
      </c>
      <c r="B146" s="129"/>
      <c r="C146" s="129"/>
      <c r="D146" s="129"/>
      <c r="E146" s="129"/>
      <c r="F146" s="129"/>
      <c r="G146" s="129"/>
      <c r="H146" s="129"/>
      <c r="I146" s="129"/>
      <c r="J146" s="129"/>
      <c r="K146" s="129"/>
      <c r="L146" s="129"/>
      <c r="M146" s="129"/>
      <c r="N146" s="129"/>
      <c r="O146" s="129"/>
      <c r="P146" s="129"/>
      <c r="Q146" s="129"/>
      <c r="R146" s="38">
        <f>SUM(R143:R145)</f>
        <v>0</v>
      </c>
      <c r="S146" s="5"/>
    </row>
    <row r="147" spans="1:19" x14ac:dyDescent="0.35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66" t="s">
        <v>66</v>
      </c>
      <c r="R147" s="38">
        <f>R146*0.15</f>
        <v>0</v>
      </c>
      <c r="S147" s="5"/>
    </row>
    <row r="148" spans="1:19" x14ac:dyDescent="0.35">
      <c r="A148" s="131" t="s">
        <v>67</v>
      </c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3"/>
      <c r="R148" s="38">
        <f>R146+R147</f>
        <v>0</v>
      </c>
      <c r="S148" s="5"/>
    </row>
    <row r="149" spans="1:19" ht="15" thickBot="1" x14ac:dyDescent="0.4">
      <c r="A149" s="147" t="s">
        <v>89</v>
      </c>
      <c r="B149" s="148"/>
      <c r="C149" s="148"/>
      <c r="D149" s="148"/>
      <c r="E149" s="148"/>
      <c r="F149" s="148"/>
      <c r="G149" s="148"/>
      <c r="H149" s="148"/>
      <c r="I149" s="148"/>
      <c r="J149" s="148"/>
      <c r="K149" s="148"/>
      <c r="L149" s="148"/>
      <c r="M149" s="148"/>
      <c r="N149" s="148"/>
      <c r="O149" s="148"/>
      <c r="P149" s="148"/>
      <c r="Q149" s="148"/>
      <c r="R149" s="63"/>
      <c r="S149" s="5"/>
    </row>
    <row r="150" spans="1:19" ht="29" x14ac:dyDescent="0.35">
      <c r="A150" s="74" t="s">
        <v>25</v>
      </c>
      <c r="B150" s="74" t="s">
        <v>58</v>
      </c>
      <c r="C150" s="74" t="s">
        <v>79</v>
      </c>
      <c r="D150" s="74"/>
      <c r="E150" s="75" t="s">
        <v>122</v>
      </c>
      <c r="F150" s="75" t="s">
        <v>123</v>
      </c>
      <c r="G150" s="75" t="s">
        <v>124</v>
      </c>
      <c r="H150" s="75" t="s">
        <v>125</v>
      </c>
      <c r="I150" s="75" t="s">
        <v>126</v>
      </c>
      <c r="J150" s="49"/>
      <c r="K150" s="49"/>
      <c r="L150" s="49"/>
      <c r="M150" s="49"/>
      <c r="N150" s="49"/>
      <c r="O150" s="49"/>
      <c r="P150" s="49"/>
      <c r="Q150" s="49"/>
      <c r="R150" s="55"/>
      <c r="S150" s="5"/>
    </row>
    <row r="151" spans="1:19" x14ac:dyDescent="0.35">
      <c r="A151" s="79"/>
      <c r="B151" s="79"/>
      <c r="C151" s="79"/>
      <c r="D151" s="79"/>
      <c r="E151" s="79"/>
      <c r="F151" s="79"/>
      <c r="G151" s="79"/>
      <c r="H151" s="79"/>
      <c r="I151" s="79"/>
      <c r="J151" s="49"/>
      <c r="K151" s="49"/>
      <c r="L151" s="49"/>
      <c r="M151" s="49"/>
      <c r="N151" s="49"/>
      <c r="O151" s="49"/>
      <c r="P151" s="49"/>
      <c r="Q151" s="49"/>
      <c r="R151" s="55"/>
      <c r="S151" s="5"/>
    </row>
    <row r="152" spans="1:19" x14ac:dyDescent="0.35">
      <c r="A152" s="79"/>
      <c r="B152" s="79"/>
      <c r="C152" s="79"/>
      <c r="D152" s="79"/>
      <c r="E152" s="79"/>
      <c r="F152" s="79"/>
      <c r="G152" s="79"/>
      <c r="H152" s="79"/>
      <c r="I152" s="79"/>
      <c r="J152" s="49"/>
      <c r="K152" s="49"/>
      <c r="L152" s="49"/>
      <c r="M152" s="49"/>
      <c r="N152" s="49"/>
      <c r="O152" s="49"/>
      <c r="P152" s="49"/>
      <c r="Q152" s="49"/>
      <c r="R152" s="55"/>
      <c r="S152" s="5"/>
    </row>
    <row r="153" spans="1:19" x14ac:dyDescent="0.35">
      <c r="A153" s="79"/>
      <c r="B153" s="79"/>
      <c r="C153" s="79"/>
      <c r="D153" s="79"/>
      <c r="E153" s="79"/>
      <c r="F153" s="79"/>
      <c r="G153" s="79"/>
      <c r="H153" s="79"/>
      <c r="I153" s="79"/>
      <c r="J153" s="49"/>
      <c r="K153" s="49"/>
      <c r="L153" s="49"/>
      <c r="M153" s="49"/>
      <c r="N153" s="49"/>
      <c r="O153" s="49"/>
      <c r="P153" s="49"/>
      <c r="Q153" s="49"/>
      <c r="R153" s="55"/>
      <c r="S153" s="5"/>
    </row>
    <row r="154" spans="1:19" x14ac:dyDescent="0.35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  <c r="Q154" s="49"/>
      <c r="R154" s="55"/>
      <c r="S154" s="5"/>
    </row>
    <row r="155" spans="1:19" ht="15" thickBot="1" x14ac:dyDescent="0.4">
      <c r="A155" s="67" t="s">
        <v>90</v>
      </c>
      <c r="L155" s="46"/>
    </row>
    <row r="156" spans="1:19" ht="14.5" customHeight="1" x14ac:dyDescent="0.35">
      <c r="A156" s="136" t="s">
        <v>25</v>
      </c>
      <c r="B156" s="33"/>
      <c r="C156" s="139" t="s">
        <v>15</v>
      </c>
      <c r="D156" s="6" t="s">
        <v>16</v>
      </c>
      <c r="E156" s="6" t="s">
        <v>17</v>
      </c>
      <c r="F156" s="141" t="s">
        <v>18</v>
      </c>
      <c r="G156" s="12" t="s">
        <v>16</v>
      </c>
      <c r="H156" s="12" t="s">
        <v>17</v>
      </c>
      <c r="I156" s="143" t="s">
        <v>19</v>
      </c>
      <c r="J156" s="7" t="s">
        <v>16</v>
      </c>
      <c r="K156" s="7" t="s">
        <v>17</v>
      </c>
      <c r="L156" s="145" t="s">
        <v>20</v>
      </c>
      <c r="M156" s="8" t="s">
        <v>16</v>
      </c>
      <c r="N156" s="8" t="s">
        <v>17</v>
      </c>
      <c r="O156" s="134" t="s">
        <v>21</v>
      </c>
      <c r="P156" s="9" t="s">
        <v>16</v>
      </c>
      <c r="Q156" s="9" t="s">
        <v>17</v>
      </c>
      <c r="R156" s="10" t="s">
        <v>9</v>
      </c>
      <c r="S156" s="5"/>
    </row>
    <row r="157" spans="1:19" x14ac:dyDescent="0.35">
      <c r="A157" s="137"/>
      <c r="B157" s="34"/>
      <c r="C157" s="140"/>
      <c r="D157" s="11" t="s">
        <v>11</v>
      </c>
      <c r="E157" s="11" t="s">
        <v>4</v>
      </c>
      <c r="F157" s="142"/>
      <c r="G157" s="12" t="s">
        <v>11</v>
      </c>
      <c r="H157" s="12" t="s">
        <v>0</v>
      </c>
      <c r="I157" s="144"/>
      <c r="J157" s="13" t="s">
        <v>11</v>
      </c>
      <c r="K157" s="13" t="s">
        <v>1</v>
      </c>
      <c r="L157" s="146"/>
      <c r="M157" s="14" t="s">
        <v>11</v>
      </c>
      <c r="N157" s="14" t="s">
        <v>5</v>
      </c>
      <c r="O157" s="135"/>
      <c r="P157" s="15" t="s">
        <v>6</v>
      </c>
      <c r="Q157" s="15" t="s">
        <v>6</v>
      </c>
      <c r="R157" s="16" t="s">
        <v>12</v>
      </c>
      <c r="S157" s="5"/>
    </row>
    <row r="158" spans="1:19" x14ac:dyDescent="0.35">
      <c r="A158" s="137"/>
      <c r="B158" s="34" t="s">
        <v>13</v>
      </c>
      <c r="C158" s="140"/>
      <c r="D158" s="11" t="s">
        <v>8</v>
      </c>
      <c r="E158" s="11" t="s">
        <v>3</v>
      </c>
      <c r="F158" s="142"/>
      <c r="G158" s="12" t="s">
        <v>0</v>
      </c>
      <c r="H158" s="12" t="s">
        <v>3</v>
      </c>
      <c r="I158" s="144"/>
      <c r="J158" s="13" t="s">
        <v>1</v>
      </c>
      <c r="K158" s="13" t="s">
        <v>3</v>
      </c>
      <c r="L158" s="146"/>
      <c r="M158" s="14" t="s">
        <v>5</v>
      </c>
      <c r="N158" s="14" t="s">
        <v>3</v>
      </c>
      <c r="O158" s="135"/>
      <c r="P158" s="17" t="s">
        <v>11</v>
      </c>
      <c r="Q158" s="17" t="s">
        <v>3</v>
      </c>
      <c r="R158" s="18" t="s">
        <v>3</v>
      </c>
      <c r="S158" s="5"/>
    </row>
    <row r="159" spans="1:19" x14ac:dyDescent="0.35">
      <c r="A159" s="138"/>
      <c r="B159" s="34"/>
      <c r="C159" s="140"/>
      <c r="D159" s="28" t="s">
        <v>3</v>
      </c>
      <c r="E159" s="19"/>
      <c r="F159" s="142"/>
      <c r="G159" s="29" t="s">
        <v>3</v>
      </c>
      <c r="H159" s="20"/>
      <c r="I159" s="144"/>
      <c r="J159" s="30" t="s">
        <v>3</v>
      </c>
      <c r="K159" s="21"/>
      <c r="L159" s="146"/>
      <c r="M159" s="31" t="s">
        <v>3</v>
      </c>
      <c r="N159" s="22"/>
      <c r="O159" s="135"/>
      <c r="P159" s="17" t="s">
        <v>3</v>
      </c>
      <c r="Q159" s="17"/>
      <c r="R159" s="18"/>
      <c r="S159" s="5"/>
    </row>
    <row r="160" spans="1:19" x14ac:dyDescent="0.35">
      <c r="A160" s="51"/>
      <c r="B160" s="41" t="s">
        <v>14</v>
      </c>
      <c r="C160" s="50"/>
      <c r="D160" s="38"/>
      <c r="E160" s="47">
        <f>C160*D160</f>
        <v>0</v>
      </c>
      <c r="F160" s="50"/>
      <c r="G160" s="47"/>
      <c r="H160" s="47">
        <f>F160*G160</f>
        <v>0</v>
      </c>
      <c r="I160" s="50"/>
      <c r="J160" s="47"/>
      <c r="K160" s="47">
        <f>I160*J160</f>
        <v>0</v>
      </c>
      <c r="L160" s="50"/>
      <c r="M160" s="47"/>
      <c r="N160" s="38">
        <f>L160*M160</f>
        <v>0</v>
      </c>
      <c r="O160" s="50"/>
      <c r="P160" s="38"/>
      <c r="Q160" s="38">
        <f>O160*P160</f>
        <v>0</v>
      </c>
      <c r="R160" s="38">
        <f>E160+H160+K160+N160+Q160</f>
        <v>0</v>
      </c>
      <c r="S160" s="5"/>
    </row>
    <row r="161" spans="1:19" x14ac:dyDescent="0.35">
      <c r="A161" s="51"/>
      <c r="B161" s="41" t="s">
        <v>14</v>
      </c>
      <c r="C161" s="50"/>
      <c r="D161" s="38"/>
      <c r="E161" s="47">
        <f>C161*D161</f>
        <v>0</v>
      </c>
      <c r="F161" s="50"/>
      <c r="G161" s="47"/>
      <c r="H161" s="47">
        <f t="shared" ref="H161:H162" si="26">F161*G161</f>
        <v>0</v>
      </c>
      <c r="I161" s="50"/>
      <c r="J161" s="47"/>
      <c r="K161" s="47">
        <f t="shared" ref="K161:K162" si="27">I161*J161</f>
        <v>0</v>
      </c>
      <c r="L161" s="50"/>
      <c r="M161" s="47"/>
      <c r="N161" s="38">
        <f t="shared" ref="N161:N162" si="28">L161*M161</f>
        <v>0</v>
      </c>
      <c r="O161" s="50"/>
      <c r="P161" s="38"/>
      <c r="Q161" s="38">
        <f t="shared" ref="Q161:Q162" si="29">O161*P161</f>
        <v>0</v>
      </c>
      <c r="R161" s="38">
        <f t="shared" ref="R161:R162" si="30">E161+H161+K161+N161+Q161</f>
        <v>0</v>
      </c>
      <c r="S161" s="5"/>
    </row>
    <row r="162" spans="1:19" x14ac:dyDescent="0.35">
      <c r="A162" s="51"/>
      <c r="B162" s="41" t="s">
        <v>14</v>
      </c>
      <c r="C162" s="37"/>
      <c r="D162" s="38"/>
      <c r="E162" s="47">
        <f>C162*D162</f>
        <v>0</v>
      </c>
      <c r="F162" s="37"/>
      <c r="G162" s="38"/>
      <c r="H162" s="47">
        <f t="shared" si="26"/>
        <v>0</v>
      </c>
      <c r="I162" s="37"/>
      <c r="J162" s="38"/>
      <c r="K162" s="47">
        <f t="shared" si="27"/>
        <v>0</v>
      </c>
      <c r="L162" s="37"/>
      <c r="M162" s="38"/>
      <c r="N162" s="38">
        <f t="shared" si="28"/>
        <v>0</v>
      </c>
      <c r="O162" s="37"/>
      <c r="P162" s="38"/>
      <c r="Q162" s="38">
        <f t="shared" si="29"/>
        <v>0</v>
      </c>
      <c r="R162" s="38">
        <f t="shared" si="30"/>
        <v>0</v>
      </c>
      <c r="S162" s="5"/>
    </row>
    <row r="163" spans="1:19" x14ac:dyDescent="0.35">
      <c r="A163" s="128" t="s">
        <v>7</v>
      </c>
      <c r="B163" s="129"/>
      <c r="C163" s="129"/>
      <c r="D163" s="129"/>
      <c r="E163" s="129"/>
      <c r="F163" s="129"/>
      <c r="G163" s="129"/>
      <c r="H163" s="129"/>
      <c r="I163" s="129"/>
      <c r="J163" s="129"/>
      <c r="K163" s="129"/>
      <c r="L163" s="129"/>
      <c r="M163" s="129"/>
      <c r="N163" s="129"/>
      <c r="O163" s="129"/>
      <c r="P163" s="129"/>
      <c r="Q163" s="129"/>
      <c r="R163" s="38">
        <f>SUM(R160:R162)</f>
        <v>0</v>
      </c>
      <c r="S163" s="5"/>
    </row>
    <row r="164" spans="1:19" x14ac:dyDescent="0.35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66" t="s">
        <v>66</v>
      </c>
      <c r="R164" s="38">
        <f>R163*0.15</f>
        <v>0</v>
      </c>
      <c r="S164" s="5"/>
    </row>
    <row r="165" spans="1:19" x14ac:dyDescent="0.35">
      <c r="A165" s="131" t="s">
        <v>67</v>
      </c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3"/>
      <c r="R165" s="38">
        <f>R163+R164</f>
        <v>0</v>
      </c>
      <c r="S165" s="5"/>
    </row>
    <row r="166" spans="1:19" ht="15" thickBot="1" x14ac:dyDescent="0.4">
      <c r="A166" s="32" t="s">
        <v>91</v>
      </c>
      <c r="L166" s="46"/>
    </row>
    <row r="167" spans="1:19" ht="14.5" customHeight="1" x14ac:dyDescent="0.35">
      <c r="A167" s="136" t="s">
        <v>25</v>
      </c>
      <c r="B167" s="33"/>
      <c r="C167" s="139" t="s">
        <v>15</v>
      </c>
      <c r="D167" s="6" t="s">
        <v>16</v>
      </c>
      <c r="E167" s="6" t="s">
        <v>17</v>
      </c>
      <c r="F167" s="141" t="s">
        <v>18</v>
      </c>
      <c r="G167" s="12" t="s">
        <v>16</v>
      </c>
      <c r="H167" s="12" t="s">
        <v>17</v>
      </c>
      <c r="I167" s="143" t="s">
        <v>19</v>
      </c>
      <c r="J167" s="7" t="s">
        <v>16</v>
      </c>
      <c r="K167" s="7" t="s">
        <v>17</v>
      </c>
      <c r="L167" s="145" t="s">
        <v>20</v>
      </c>
      <c r="M167" s="8" t="s">
        <v>16</v>
      </c>
      <c r="N167" s="8" t="s">
        <v>17</v>
      </c>
      <c r="O167" s="134" t="s">
        <v>21</v>
      </c>
      <c r="P167" s="9" t="s">
        <v>16</v>
      </c>
      <c r="Q167" s="9" t="s">
        <v>17</v>
      </c>
      <c r="R167" s="10" t="s">
        <v>9</v>
      </c>
      <c r="S167" s="5"/>
    </row>
    <row r="168" spans="1:19" x14ac:dyDescent="0.35">
      <c r="A168" s="137"/>
      <c r="B168" s="34"/>
      <c r="C168" s="140"/>
      <c r="D168" s="11" t="s">
        <v>11</v>
      </c>
      <c r="E168" s="11" t="s">
        <v>4</v>
      </c>
      <c r="F168" s="142"/>
      <c r="G168" s="12" t="s">
        <v>11</v>
      </c>
      <c r="H168" s="12" t="s">
        <v>0</v>
      </c>
      <c r="I168" s="144"/>
      <c r="J168" s="13" t="s">
        <v>11</v>
      </c>
      <c r="K168" s="13" t="s">
        <v>1</v>
      </c>
      <c r="L168" s="146"/>
      <c r="M168" s="14" t="s">
        <v>11</v>
      </c>
      <c r="N168" s="14" t="s">
        <v>5</v>
      </c>
      <c r="O168" s="135"/>
      <c r="P168" s="15" t="s">
        <v>6</v>
      </c>
      <c r="Q168" s="15" t="s">
        <v>6</v>
      </c>
      <c r="R168" s="16" t="s">
        <v>12</v>
      </c>
      <c r="S168" s="5"/>
    </row>
    <row r="169" spans="1:19" x14ac:dyDescent="0.35">
      <c r="A169" s="137"/>
      <c r="B169" s="34" t="s">
        <v>13</v>
      </c>
      <c r="C169" s="140"/>
      <c r="D169" s="11" t="s">
        <v>8</v>
      </c>
      <c r="E169" s="11" t="s">
        <v>3</v>
      </c>
      <c r="F169" s="142"/>
      <c r="G169" s="12" t="s">
        <v>0</v>
      </c>
      <c r="H169" s="12" t="s">
        <v>3</v>
      </c>
      <c r="I169" s="144"/>
      <c r="J169" s="13" t="s">
        <v>1</v>
      </c>
      <c r="K169" s="13" t="s">
        <v>3</v>
      </c>
      <c r="L169" s="146"/>
      <c r="M169" s="14" t="s">
        <v>5</v>
      </c>
      <c r="N169" s="14" t="s">
        <v>3</v>
      </c>
      <c r="O169" s="135"/>
      <c r="P169" s="17" t="s">
        <v>11</v>
      </c>
      <c r="Q169" s="17" t="s">
        <v>3</v>
      </c>
      <c r="R169" s="18" t="s">
        <v>3</v>
      </c>
      <c r="S169" s="5"/>
    </row>
    <row r="170" spans="1:19" x14ac:dyDescent="0.35">
      <c r="A170" s="138"/>
      <c r="B170" s="34"/>
      <c r="C170" s="140"/>
      <c r="D170" s="28" t="s">
        <v>3</v>
      </c>
      <c r="E170" s="19"/>
      <c r="F170" s="142"/>
      <c r="G170" s="29" t="s">
        <v>3</v>
      </c>
      <c r="H170" s="20"/>
      <c r="I170" s="144"/>
      <c r="J170" s="30" t="s">
        <v>3</v>
      </c>
      <c r="K170" s="21"/>
      <c r="L170" s="146"/>
      <c r="M170" s="31" t="s">
        <v>3</v>
      </c>
      <c r="N170" s="22"/>
      <c r="O170" s="135"/>
      <c r="P170" s="17" t="s">
        <v>3</v>
      </c>
      <c r="Q170" s="17"/>
      <c r="R170" s="18"/>
      <c r="S170" s="5"/>
    </row>
    <row r="171" spans="1:19" x14ac:dyDescent="0.35">
      <c r="A171" s="68"/>
      <c r="B171" s="41" t="s">
        <v>43</v>
      </c>
      <c r="C171" s="50"/>
      <c r="D171" s="38"/>
      <c r="E171" s="47">
        <f>C171*D171</f>
        <v>0</v>
      </c>
      <c r="F171" s="50"/>
      <c r="G171" s="47"/>
      <c r="H171" s="47">
        <f>F171*G171</f>
        <v>0</v>
      </c>
      <c r="I171" s="50"/>
      <c r="J171" s="47"/>
      <c r="K171" s="47">
        <f>I171*J171</f>
        <v>0</v>
      </c>
      <c r="L171" s="50"/>
      <c r="M171" s="47"/>
      <c r="N171" s="38">
        <f>L171*M171</f>
        <v>0</v>
      </c>
      <c r="O171" s="50"/>
      <c r="P171" s="38"/>
      <c r="Q171" s="38">
        <f>O171*P171</f>
        <v>0</v>
      </c>
      <c r="R171" s="38">
        <f>E171+H171+K171+N171+Q171</f>
        <v>0</v>
      </c>
      <c r="S171" s="5"/>
    </row>
    <row r="172" spans="1:19" x14ac:dyDescent="0.35">
      <c r="A172" s="51"/>
      <c r="B172" s="52"/>
      <c r="C172" s="50"/>
      <c r="D172" s="38"/>
      <c r="E172" s="47">
        <f>C172*D172</f>
        <v>0</v>
      </c>
      <c r="F172" s="50"/>
      <c r="G172" s="47"/>
      <c r="H172" s="47">
        <f t="shared" ref="H172" si="31">F172*G172</f>
        <v>0</v>
      </c>
      <c r="I172" s="50"/>
      <c r="J172" s="47"/>
      <c r="K172" s="47">
        <f t="shared" ref="K172" si="32">I172*J172</f>
        <v>0</v>
      </c>
      <c r="L172" s="50"/>
      <c r="M172" s="47"/>
      <c r="N172" s="38">
        <f t="shared" ref="N172" si="33">L172*M172</f>
        <v>0</v>
      </c>
      <c r="O172" s="50"/>
      <c r="P172" s="38"/>
      <c r="Q172" s="38">
        <f t="shared" ref="Q172" si="34">O172*P172</f>
        <v>0</v>
      </c>
      <c r="R172" s="38">
        <f t="shared" ref="R172" si="35">E172+H172+K172+N172+Q172</f>
        <v>0</v>
      </c>
      <c r="S172" s="5"/>
    </row>
    <row r="173" spans="1:19" x14ac:dyDescent="0.35">
      <c r="A173" s="51"/>
      <c r="B173" s="52"/>
      <c r="C173" s="50"/>
      <c r="D173" s="38"/>
      <c r="E173" s="47"/>
      <c r="F173" s="50"/>
      <c r="G173" s="47"/>
      <c r="H173" s="47"/>
      <c r="I173" s="50"/>
      <c r="J173" s="47"/>
      <c r="K173" s="47"/>
      <c r="L173" s="50"/>
      <c r="M173" s="47"/>
      <c r="N173" s="38"/>
      <c r="O173" s="50"/>
      <c r="P173" s="38"/>
      <c r="Q173" s="38"/>
      <c r="R173" s="38"/>
      <c r="S173" s="5"/>
    </row>
    <row r="174" spans="1:19" x14ac:dyDescent="0.35">
      <c r="A174" s="51"/>
      <c r="B174" s="52"/>
      <c r="C174" s="50"/>
      <c r="D174" s="38"/>
      <c r="E174" s="47"/>
      <c r="F174" s="50"/>
      <c r="G174" s="47"/>
      <c r="H174" s="47"/>
      <c r="I174" s="50"/>
      <c r="J174" s="47"/>
      <c r="K174" s="47"/>
      <c r="L174" s="50"/>
      <c r="M174" s="47"/>
      <c r="N174" s="38"/>
      <c r="O174" s="50"/>
      <c r="P174" s="38"/>
      <c r="Q174" s="38"/>
      <c r="R174" s="38"/>
      <c r="S174" s="5"/>
    </row>
    <row r="175" spans="1:19" x14ac:dyDescent="0.35">
      <c r="A175" s="51"/>
      <c r="B175" s="52"/>
      <c r="C175" s="37"/>
      <c r="D175" s="38"/>
      <c r="E175" s="47"/>
      <c r="F175" s="37"/>
      <c r="G175" s="38"/>
      <c r="H175" s="47"/>
      <c r="I175" s="37"/>
      <c r="J175" s="38"/>
      <c r="K175" s="47"/>
      <c r="L175" s="37"/>
      <c r="M175" s="38"/>
      <c r="N175" s="38"/>
      <c r="O175" s="37"/>
      <c r="P175" s="38"/>
      <c r="Q175" s="38"/>
      <c r="R175" s="38"/>
      <c r="S175" s="5"/>
    </row>
    <row r="176" spans="1:19" x14ac:dyDescent="0.35">
      <c r="A176" s="128" t="s">
        <v>7</v>
      </c>
      <c r="B176" s="129"/>
      <c r="C176" s="129"/>
      <c r="D176" s="129"/>
      <c r="E176" s="129"/>
      <c r="F176" s="129"/>
      <c r="G176" s="129"/>
      <c r="H176" s="129"/>
      <c r="I176" s="129"/>
      <c r="J176" s="129"/>
      <c r="K176" s="129"/>
      <c r="L176" s="129"/>
      <c r="M176" s="129"/>
      <c r="N176" s="129"/>
      <c r="O176" s="129"/>
      <c r="P176" s="129"/>
      <c r="Q176" s="129"/>
      <c r="R176" s="38">
        <f>SUM(R171:R175)</f>
        <v>0</v>
      </c>
      <c r="S176" s="5"/>
    </row>
    <row r="177" spans="1:19" x14ac:dyDescent="0.35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  <c r="Q177" s="66" t="s">
        <v>66</v>
      </c>
      <c r="R177" s="38">
        <f>R176*0.15</f>
        <v>0</v>
      </c>
      <c r="S177" s="5"/>
    </row>
    <row r="178" spans="1:19" x14ac:dyDescent="0.35">
      <c r="A178" s="131" t="s">
        <v>67</v>
      </c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3"/>
      <c r="R178" s="38">
        <f>R176+R177</f>
        <v>0</v>
      </c>
      <c r="S178" s="5"/>
    </row>
    <row r="179" spans="1:19" ht="15" thickBot="1" x14ac:dyDescent="0.4">
      <c r="A179" s="32" t="s">
        <v>92</v>
      </c>
      <c r="L179" s="46"/>
    </row>
    <row r="180" spans="1:19" ht="14.5" customHeight="1" x14ac:dyDescent="0.35">
      <c r="A180" s="136" t="s">
        <v>25</v>
      </c>
      <c r="B180" s="33"/>
      <c r="C180" s="139" t="s">
        <v>15</v>
      </c>
      <c r="D180" s="6" t="s">
        <v>16</v>
      </c>
      <c r="E180" s="6" t="s">
        <v>17</v>
      </c>
      <c r="F180" s="141" t="s">
        <v>18</v>
      </c>
      <c r="G180" s="12" t="s">
        <v>16</v>
      </c>
      <c r="H180" s="12" t="s">
        <v>17</v>
      </c>
      <c r="I180" s="143" t="s">
        <v>19</v>
      </c>
      <c r="J180" s="7" t="s">
        <v>16</v>
      </c>
      <c r="K180" s="7" t="s">
        <v>17</v>
      </c>
      <c r="L180" s="145" t="s">
        <v>20</v>
      </c>
      <c r="M180" s="8" t="s">
        <v>16</v>
      </c>
      <c r="N180" s="8" t="s">
        <v>17</v>
      </c>
      <c r="O180" s="134" t="s">
        <v>21</v>
      </c>
      <c r="P180" s="9" t="s">
        <v>16</v>
      </c>
      <c r="Q180" s="9" t="s">
        <v>17</v>
      </c>
      <c r="R180" s="10" t="s">
        <v>9</v>
      </c>
      <c r="S180" s="5"/>
    </row>
    <row r="181" spans="1:19" x14ac:dyDescent="0.35">
      <c r="A181" s="137"/>
      <c r="B181" s="34"/>
      <c r="C181" s="140"/>
      <c r="D181" s="11" t="s">
        <v>11</v>
      </c>
      <c r="E181" s="11" t="s">
        <v>4</v>
      </c>
      <c r="F181" s="142"/>
      <c r="G181" s="12" t="s">
        <v>11</v>
      </c>
      <c r="H181" s="12" t="s">
        <v>0</v>
      </c>
      <c r="I181" s="144"/>
      <c r="J181" s="13" t="s">
        <v>11</v>
      </c>
      <c r="K181" s="13" t="s">
        <v>1</v>
      </c>
      <c r="L181" s="146"/>
      <c r="M181" s="14" t="s">
        <v>11</v>
      </c>
      <c r="N181" s="14" t="s">
        <v>5</v>
      </c>
      <c r="O181" s="135"/>
      <c r="P181" s="15" t="s">
        <v>6</v>
      </c>
      <c r="Q181" s="15" t="s">
        <v>6</v>
      </c>
      <c r="R181" s="16" t="s">
        <v>12</v>
      </c>
      <c r="S181" s="5"/>
    </row>
    <row r="182" spans="1:19" x14ac:dyDescent="0.35">
      <c r="A182" s="137"/>
      <c r="B182" s="34" t="s">
        <v>13</v>
      </c>
      <c r="C182" s="140"/>
      <c r="D182" s="11" t="s">
        <v>8</v>
      </c>
      <c r="E182" s="11" t="s">
        <v>3</v>
      </c>
      <c r="F182" s="142"/>
      <c r="G182" s="12" t="s">
        <v>0</v>
      </c>
      <c r="H182" s="12" t="s">
        <v>3</v>
      </c>
      <c r="I182" s="144"/>
      <c r="J182" s="13" t="s">
        <v>1</v>
      </c>
      <c r="K182" s="13" t="s">
        <v>3</v>
      </c>
      <c r="L182" s="146"/>
      <c r="M182" s="14" t="s">
        <v>5</v>
      </c>
      <c r="N182" s="14" t="s">
        <v>3</v>
      </c>
      <c r="O182" s="135"/>
      <c r="P182" s="17" t="s">
        <v>11</v>
      </c>
      <c r="Q182" s="17" t="s">
        <v>3</v>
      </c>
      <c r="R182" s="18" t="s">
        <v>3</v>
      </c>
      <c r="S182" s="5"/>
    </row>
    <row r="183" spans="1:19" x14ac:dyDescent="0.35">
      <c r="A183" s="138"/>
      <c r="B183" s="34"/>
      <c r="C183" s="140"/>
      <c r="D183" s="28" t="s">
        <v>3</v>
      </c>
      <c r="E183" s="19"/>
      <c r="F183" s="142"/>
      <c r="G183" s="29" t="s">
        <v>3</v>
      </c>
      <c r="H183" s="20"/>
      <c r="I183" s="144"/>
      <c r="J183" s="30" t="s">
        <v>3</v>
      </c>
      <c r="K183" s="21"/>
      <c r="L183" s="146"/>
      <c r="M183" s="31" t="s">
        <v>3</v>
      </c>
      <c r="N183" s="22"/>
      <c r="O183" s="135"/>
      <c r="P183" s="17" t="s">
        <v>3</v>
      </c>
      <c r="Q183" s="17"/>
      <c r="R183" s="18"/>
      <c r="S183" s="5"/>
    </row>
    <row r="184" spans="1:19" x14ac:dyDescent="0.35">
      <c r="A184" s="59" t="s">
        <v>44</v>
      </c>
      <c r="B184" s="104" t="s">
        <v>69</v>
      </c>
      <c r="C184" s="60"/>
      <c r="D184" s="60"/>
      <c r="E184" s="58"/>
      <c r="F184" s="60"/>
      <c r="G184" s="60"/>
      <c r="H184" s="58"/>
      <c r="I184" s="60"/>
      <c r="J184" s="60"/>
      <c r="K184" s="58"/>
      <c r="L184" s="60"/>
      <c r="M184" s="60"/>
      <c r="N184" s="58"/>
      <c r="O184" s="60"/>
      <c r="P184" s="60"/>
      <c r="Q184" s="60"/>
      <c r="R184" s="60"/>
      <c r="S184" s="5"/>
    </row>
    <row r="185" spans="1:19" x14ac:dyDescent="0.35">
      <c r="A185" s="59" t="s">
        <v>45</v>
      </c>
      <c r="B185" s="104" t="s">
        <v>69</v>
      </c>
      <c r="C185" s="60"/>
      <c r="D185" s="60"/>
      <c r="E185" s="58"/>
      <c r="F185" s="60"/>
      <c r="G185" s="60"/>
      <c r="H185" s="58"/>
      <c r="I185" s="60"/>
      <c r="J185" s="60"/>
      <c r="K185" s="58"/>
      <c r="L185" s="60"/>
      <c r="M185" s="60"/>
      <c r="N185" s="58"/>
      <c r="O185" s="60"/>
      <c r="P185" s="60"/>
      <c r="Q185" s="60"/>
      <c r="R185" s="60"/>
      <c r="S185" s="5"/>
    </row>
    <row r="186" spans="1:19" x14ac:dyDescent="0.35">
      <c r="A186" s="59" t="s">
        <v>46</v>
      </c>
      <c r="B186" s="104" t="s">
        <v>69</v>
      </c>
      <c r="C186" s="60"/>
      <c r="D186" s="60"/>
      <c r="E186" s="58"/>
      <c r="F186" s="60"/>
      <c r="G186" s="60"/>
      <c r="H186" s="58"/>
      <c r="I186" s="60"/>
      <c r="J186" s="60"/>
      <c r="K186" s="58"/>
      <c r="L186" s="60"/>
      <c r="M186" s="60"/>
      <c r="N186" s="58"/>
      <c r="O186" s="60"/>
      <c r="P186" s="60"/>
      <c r="Q186" s="60"/>
      <c r="R186" s="60"/>
      <c r="S186" s="5"/>
    </row>
    <row r="187" spans="1:19" x14ac:dyDescent="0.35">
      <c r="A187" s="59" t="s">
        <v>47</v>
      </c>
      <c r="B187" s="104" t="s">
        <v>69</v>
      </c>
      <c r="C187" s="60"/>
      <c r="D187" s="60"/>
      <c r="E187" s="58"/>
      <c r="F187" s="60"/>
      <c r="G187" s="60"/>
      <c r="H187" s="58"/>
      <c r="I187" s="60"/>
      <c r="J187" s="60"/>
      <c r="K187" s="58"/>
      <c r="L187" s="60"/>
      <c r="M187" s="60"/>
      <c r="N187" s="58"/>
      <c r="O187" s="60"/>
      <c r="P187" s="60"/>
      <c r="Q187" s="60"/>
      <c r="R187" s="60"/>
      <c r="S187" s="5"/>
    </row>
    <row r="188" spans="1:19" x14ac:dyDescent="0.35">
      <c r="A188" s="51" t="s">
        <v>48</v>
      </c>
      <c r="B188" s="104" t="s">
        <v>69</v>
      </c>
      <c r="C188" s="50"/>
      <c r="D188" s="38"/>
      <c r="E188" s="47"/>
      <c r="F188" s="50"/>
      <c r="G188" s="47"/>
      <c r="H188" s="47"/>
      <c r="I188" s="50"/>
      <c r="J188" s="47"/>
      <c r="K188" s="47"/>
      <c r="L188" s="50"/>
      <c r="M188" s="47"/>
      <c r="N188" s="38"/>
      <c r="O188" s="50"/>
      <c r="P188" s="38"/>
      <c r="Q188" s="38"/>
      <c r="R188" s="38"/>
      <c r="S188" s="5"/>
    </row>
    <row r="189" spans="1:19" x14ac:dyDescent="0.35">
      <c r="A189" s="51" t="s">
        <v>49</v>
      </c>
      <c r="B189" s="104" t="s">
        <v>69</v>
      </c>
      <c r="C189" s="50"/>
      <c r="D189" s="38"/>
      <c r="E189" s="47"/>
      <c r="F189" s="50"/>
      <c r="G189" s="47"/>
      <c r="H189" s="47"/>
      <c r="I189" s="50"/>
      <c r="J189" s="47"/>
      <c r="K189" s="47"/>
      <c r="L189" s="50"/>
      <c r="M189" s="47"/>
      <c r="N189" s="38"/>
      <c r="O189" s="50"/>
      <c r="P189" s="38"/>
      <c r="Q189" s="38"/>
      <c r="R189" s="38"/>
      <c r="S189" s="5"/>
    </row>
    <row r="190" spans="1:19" x14ac:dyDescent="0.35">
      <c r="A190" s="189"/>
      <c r="B190" s="190"/>
      <c r="C190" s="190"/>
      <c r="D190" s="190"/>
      <c r="E190" s="190"/>
      <c r="F190" s="190"/>
      <c r="G190" s="190"/>
      <c r="H190" s="190"/>
      <c r="I190" s="190"/>
      <c r="J190" s="190"/>
      <c r="K190" s="190"/>
      <c r="L190" s="190"/>
      <c r="M190" s="190"/>
      <c r="N190" s="190"/>
      <c r="O190" s="190"/>
      <c r="P190" s="190"/>
      <c r="Q190" s="190"/>
      <c r="R190" s="55"/>
      <c r="S190" s="5"/>
    </row>
    <row r="191" spans="1:19" x14ac:dyDescent="0.35">
      <c r="A191" s="102"/>
      <c r="B191" s="102"/>
      <c r="C191" s="102"/>
      <c r="D191" s="102"/>
      <c r="E191" s="102"/>
      <c r="F191" s="102"/>
      <c r="G191" s="102"/>
      <c r="H191" s="102"/>
      <c r="I191" s="102"/>
      <c r="J191" s="102"/>
      <c r="K191" s="102"/>
      <c r="L191" s="102"/>
      <c r="M191" s="102"/>
      <c r="N191" s="102"/>
      <c r="O191" s="102"/>
      <c r="P191" s="102"/>
      <c r="Q191" s="199"/>
      <c r="R191" s="55"/>
      <c r="S191" s="5"/>
    </row>
    <row r="192" spans="1:19" x14ac:dyDescent="0.35">
      <c r="A192" s="131"/>
      <c r="B192" s="132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55"/>
      <c r="S192" s="5"/>
    </row>
    <row r="193" spans="1:19" x14ac:dyDescent="0.35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  <c r="Q193" s="49"/>
      <c r="R193" s="55"/>
      <c r="S193" s="5"/>
    </row>
    <row r="194" spans="1:19" ht="15" thickBot="1" x14ac:dyDescent="0.4">
      <c r="A194" s="67" t="s">
        <v>93</v>
      </c>
      <c r="B194" s="48"/>
      <c r="C194" s="48"/>
      <c r="D194" s="48"/>
      <c r="E194" s="48"/>
      <c r="F194" s="48"/>
      <c r="G194" s="48"/>
      <c r="H194" s="48"/>
      <c r="I194" s="48"/>
      <c r="J194" s="48"/>
      <c r="K194" s="48"/>
      <c r="L194" s="67"/>
      <c r="M194" s="48"/>
      <c r="N194" s="48"/>
      <c r="O194" s="48"/>
      <c r="P194" s="48"/>
      <c r="Q194" s="48"/>
    </row>
    <row r="195" spans="1:19" ht="14.5" customHeight="1" x14ac:dyDescent="0.35">
      <c r="A195" s="160" t="s">
        <v>25</v>
      </c>
      <c r="B195" s="81"/>
      <c r="C195" s="163" t="s">
        <v>15</v>
      </c>
      <c r="D195" s="82" t="s">
        <v>16</v>
      </c>
      <c r="E195" s="82" t="s">
        <v>17</v>
      </c>
      <c r="F195" s="165" t="s">
        <v>18</v>
      </c>
      <c r="G195" s="84" t="s">
        <v>16</v>
      </c>
      <c r="H195" s="84" t="s">
        <v>17</v>
      </c>
      <c r="I195" s="167" t="s">
        <v>19</v>
      </c>
      <c r="J195" s="85" t="s">
        <v>16</v>
      </c>
      <c r="K195" s="85" t="s">
        <v>17</v>
      </c>
      <c r="L195" s="169" t="s">
        <v>20</v>
      </c>
      <c r="M195" s="87" t="s">
        <v>16</v>
      </c>
      <c r="N195" s="87" t="s">
        <v>17</v>
      </c>
      <c r="O195" s="187" t="s">
        <v>21</v>
      </c>
      <c r="P195" s="89" t="s">
        <v>16</v>
      </c>
      <c r="Q195" s="89" t="s">
        <v>17</v>
      </c>
      <c r="R195" s="10" t="s">
        <v>9</v>
      </c>
      <c r="S195" s="5"/>
    </row>
    <row r="196" spans="1:19" x14ac:dyDescent="0.35">
      <c r="A196" s="161"/>
      <c r="B196" s="90"/>
      <c r="C196" s="164"/>
      <c r="D196" s="91" t="s">
        <v>11</v>
      </c>
      <c r="E196" s="91" t="s">
        <v>4</v>
      </c>
      <c r="F196" s="166"/>
      <c r="G196" s="84" t="s">
        <v>11</v>
      </c>
      <c r="H196" s="84" t="s">
        <v>0</v>
      </c>
      <c r="I196" s="168"/>
      <c r="J196" s="92" t="s">
        <v>11</v>
      </c>
      <c r="K196" s="92" t="s">
        <v>1</v>
      </c>
      <c r="L196" s="170"/>
      <c r="M196" s="93" t="s">
        <v>11</v>
      </c>
      <c r="N196" s="93" t="s">
        <v>5</v>
      </c>
      <c r="O196" s="188"/>
      <c r="P196" s="94" t="s">
        <v>6</v>
      </c>
      <c r="Q196" s="94" t="s">
        <v>6</v>
      </c>
      <c r="R196" s="16" t="s">
        <v>12</v>
      </c>
      <c r="S196" s="5"/>
    </row>
    <row r="197" spans="1:19" ht="26" x14ac:dyDescent="0.35">
      <c r="A197" s="161"/>
      <c r="B197" s="122" t="s">
        <v>115</v>
      </c>
      <c r="C197" s="164"/>
      <c r="D197" s="91" t="s">
        <v>8</v>
      </c>
      <c r="E197" s="91" t="s">
        <v>3</v>
      </c>
      <c r="F197" s="166"/>
      <c r="G197" s="84" t="s">
        <v>0</v>
      </c>
      <c r="H197" s="84" t="s">
        <v>3</v>
      </c>
      <c r="I197" s="168"/>
      <c r="J197" s="92" t="s">
        <v>1</v>
      </c>
      <c r="K197" s="92" t="s">
        <v>3</v>
      </c>
      <c r="L197" s="170"/>
      <c r="M197" s="93" t="s">
        <v>5</v>
      </c>
      <c r="N197" s="93" t="s">
        <v>3</v>
      </c>
      <c r="O197" s="188"/>
      <c r="P197" s="88" t="s">
        <v>11</v>
      </c>
      <c r="Q197" s="88" t="s">
        <v>3</v>
      </c>
      <c r="R197" s="18" t="s">
        <v>3</v>
      </c>
      <c r="S197" s="5"/>
    </row>
    <row r="198" spans="1:19" x14ac:dyDescent="0.35">
      <c r="A198" s="162"/>
      <c r="B198" s="90"/>
      <c r="C198" s="164"/>
      <c r="D198" s="95" t="s">
        <v>3</v>
      </c>
      <c r="E198" s="96"/>
      <c r="F198" s="166"/>
      <c r="G198" s="83" t="s">
        <v>3</v>
      </c>
      <c r="H198" s="97"/>
      <c r="I198" s="168"/>
      <c r="J198" s="98" t="s">
        <v>3</v>
      </c>
      <c r="K198" s="99"/>
      <c r="L198" s="170"/>
      <c r="M198" s="86" t="s">
        <v>3</v>
      </c>
      <c r="N198" s="100"/>
      <c r="O198" s="188"/>
      <c r="P198" s="88" t="s">
        <v>3</v>
      </c>
      <c r="Q198" s="88"/>
      <c r="R198" s="18"/>
      <c r="S198" s="5"/>
    </row>
    <row r="199" spans="1:19" ht="29" x14ac:dyDescent="0.35">
      <c r="A199" s="101" t="s">
        <v>80</v>
      </c>
      <c r="B199" s="41"/>
      <c r="C199" s="50"/>
      <c r="D199" s="47"/>
      <c r="E199" s="47">
        <f>C199*D199</f>
        <v>0</v>
      </c>
      <c r="F199" s="50"/>
      <c r="G199" s="47"/>
      <c r="H199" s="47">
        <f>F199*G199</f>
        <v>0</v>
      </c>
      <c r="I199" s="50"/>
      <c r="J199" s="47"/>
      <c r="K199" s="47">
        <f>I199*J199</f>
        <v>0</v>
      </c>
      <c r="L199" s="50"/>
      <c r="M199" s="47"/>
      <c r="N199" s="47">
        <f>L199*M199</f>
        <v>0</v>
      </c>
      <c r="O199" s="50"/>
      <c r="P199" s="47"/>
      <c r="Q199" s="47">
        <f>O199*P199</f>
        <v>0</v>
      </c>
      <c r="R199" s="38">
        <f>E199+H199+K199+N199+Q199</f>
        <v>0</v>
      </c>
      <c r="S199" s="5"/>
    </row>
    <row r="200" spans="1:19" ht="29" x14ac:dyDescent="0.35">
      <c r="A200" s="101" t="s">
        <v>81</v>
      </c>
      <c r="B200" s="41"/>
      <c r="C200" s="50"/>
      <c r="D200" s="47"/>
      <c r="E200" s="47">
        <f t="shared" ref="E200" si="36">C200*D200</f>
        <v>0</v>
      </c>
      <c r="F200" s="50"/>
      <c r="G200" s="47"/>
      <c r="H200" s="47">
        <f t="shared" ref="H200" si="37">F200*G200</f>
        <v>0</v>
      </c>
      <c r="I200" s="50"/>
      <c r="J200" s="47"/>
      <c r="K200" s="47">
        <f t="shared" ref="K200" si="38">I200*J200</f>
        <v>0</v>
      </c>
      <c r="L200" s="50"/>
      <c r="M200" s="47"/>
      <c r="N200" s="47">
        <f t="shared" ref="N200" si="39">L200*M200</f>
        <v>0</v>
      </c>
      <c r="O200" s="50"/>
      <c r="P200" s="47"/>
      <c r="Q200" s="47">
        <f t="shared" ref="Q200" si="40">O200*P200</f>
        <v>0</v>
      </c>
      <c r="R200" s="38">
        <f t="shared" ref="R200" si="41">E200+H200+K200+N200+Q200</f>
        <v>0</v>
      </c>
      <c r="S200" s="5"/>
    </row>
    <row r="201" spans="1:19" x14ac:dyDescent="0.35">
      <c r="A201" s="189" t="s">
        <v>7</v>
      </c>
      <c r="B201" s="190"/>
      <c r="C201" s="190"/>
      <c r="D201" s="190"/>
      <c r="E201" s="190"/>
      <c r="F201" s="190"/>
      <c r="G201" s="190"/>
      <c r="H201" s="190"/>
      <c r="I201" s="190"/>
      <c r="J201" s="190"/>
      <c r="K201" s="190"/>
      <c r="L201" s="190"/>
      <c r="M201" s="190"/>
      <c r="N201" s="190"/>
      <c r="O201" s="190"/>
      <c r="P201" s="190"/>
      <c r="Q201" s="190"/>
      <c r="R201" s="38">
        <f>SUM(R199:R200)</f>
        <v>0</v>
      </c>
      <c r="S201" s="5"/>
    </row>
    <row r="202" spans="1:19" x14ac:dyDescent="0.35">
      <c r="A202" s="102"/>
      <c r="B202" s="102"/>
      <c r="C202" s="102"/>
      <c r="D202" s="102"/>
      <c r="E202" s="102"/>
      <c r="F202" s="102"/>
      <c r="G202" s="102"/>
      <c r="H202" s="102"/>
      <c r="I202" s="102"/>
      <c r="J202" s="102"/>
      <c r="K202" s="102"/>
      <c r="L202" s="102"/>
      <c r="M202" s="102"/>
      <c r="N202" s="102"/>
      <c r="O202" s="102"/>
      <c r="P202" s="102"/>
      <c r="Q202" s="103" t="s">
        <v>66</v>
      </c>
      <c r="R202" s="38">
        <f>R201*0.15</f>
        <v>0</v>
      </c>
      <c r="S202" s="5"/>
    </row>
    <row r="203" spans="1:19" ht="19.5" customHeight="1" x14ac:dyDescent="0.35">
      <c r="A203" s="131" t="s">
        <v>2</v>
      </c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38">
        <f>R201+R202</f>
        <v>0</v>
      </c>
    </row>
    <row r="204" spans="1:19" x14ac:dyDescent="0.35">
      <c r="A204" s="117" t="s">
        <v>114</v>
      </c>
      <c r="B204" s="53"/>
      <c r="C204" s="54"/>
      <c r="D204" s="55"/>
      <c r="E204" s="56"/>
      <c r="F204" s="54"/>
      <c r="G204" s="55"/>
      <c r="H204" s="56"/>
      <c r="I204" s="54"/>
      <c r="J204" s="55"/>
      <c r="K204" s="56"/>
      <c r="L204" s="54"/>
      <c r="M204" s="55"/>
      <c r="N204" s="55"/>
      <c r="O204" s="54"/>
      <c r="P204" s="55"/>
      <c r="Q204" s="55"/>
      <c r="R204" s="55"/>
      <c r="S204" s="5"/>
    </row>
    <row r="205" spans="1:19" s="63" customFormat="1" ht="14.5" customHeight="1" x14ac:dyDescent="0.35">
      <c r="A205" s="158" t="s">
        <v>25</v>
      </c>
      <c r="B205" s="80"/>
      <c r="C205" s="140" t="s">
        <v>105</v>
      </c>
      <c r="D205" s="11" t="s">
        <v>16</v>
      </c>
      <c r="E205" s="109" t="s">
        <v>17</v>
      </c>
      <c r="F205" s="159" t="s">
        <v>106</v>
      </c>
      <c r="G205" s="110" t="s">
        <v>16</v>
      </c>
      <c r="H205" s="12" t="s">
        <v>17</v>
      </c>
      <c r="I205" s="144" t="s">
        <v>107</v>
      </c>
      <c r="J205" s="13" t="s">
        <v>16</v>
      </c>
      <c r="K205" s="13" t="s">
        <v>17</v>
      </c>
      <c r="L205" s="146" t="s">
        <v>108</v>
      </c>
      <c r="M205" s="14" t="s">
        <v>16</v>
      </c>
      <c r="N205" s="14" t="s">
        <v>17</v>
      </c>
      <c r="O205" s="135" t="s">
        <v>109</v>
      </c>
      <c r="P205" s="15" t="s">
        <v>16</v>
      </c>
      <c r="Q205" s="15" t="s">
        <v>17</v>
      </c>
      <c r="R205" s="16" t="s">
        <v>9</v>
      </c>
      <c r="S205" s="111"/>
    </row>
    <row r="206" spans="1:19" x14ac:dyDescent="0.35">
      <c r="A206" s="137"/>
      <c r="B206" s="34"/>
      <c r="C206" s="140"/>
      <c r="D206" s="11" t="s">
        <v>11</v>
      </c>
      <c r="E206" s="109" t="s">
        <v>4</v>
      </c>
      <c r="F206" s="159"/>
      <c r="G206" s="110" t="s">
        <v>11</v>
      </c>
      <c r="H206" s="12" t="s">
        <v>0</v>
      </c>
      <c r="I206" s="144"/>
      <c r="J206" s="13" t="s">
        <v>11</v>
      </c>
      <c r="K206" s="13" t="s">
        <v>1</v>
      </c>
      <c r="L206" s="146"/>
      <c r="M206" s="14" t="s">
        <v>11</v>
      </c>
      <c r="N206" s="14" t="s">
        <v>5</v>
      </c>
      <c r="O206" s="135"/>
      <c r="P206" s="15" t="s">
        <v>6</v>
      </c>
      <c r="Q206" s="15" t="s">
        <v>6</v>
      </c>
      <c r="R206" s="16" t="s">
        <v>12</v>
      </c>
      <c r="S206" s="5"/>
    </row>
    <row r="207" spans="1:19" x14ac:dyDescent="0.35">
      <c r="A207" s="137"/>
      <c r="B207" s="34" t="s">
        <v>13</v>
      </c>
      <c r="C207" s="140"/>
      <c r="D207" s="11" t="s">
        <v>8</v>
      </c>
      <c r="E207" s="109" t="s">
        <v>3</v>
      </c>
      <c r="F207" s="159"/>
      <c r="G207" s="110" t="s">
        <v>0</v>
      </c>
      <c r="H207" s="12" t="s">
        <v>3</v>
      </c>
      <c r="I207" s="144"/>
      <c r="J207" s="13" t="s">
        <v>1</v>
      </c>
      <c r="K207" s="13" t="s">
        <v>3</v>
      </c>
      <c r="L207" s="146"/>
      <c r="M207" s="14" t="s">
        <v>5</v>
      </c>
      <c r="N207" s="14" t="s">
        <v>3</v>
      </c>
      <c r="O207" s="135"/>
      <c r="P207" s="17" t="s">
        <v>11</v>
      </c>
      <c r="Q207" s="17" t="s">
        <v>3</v>
      </c>
      <c r="R207" s="18" t="s">
        <v>3</v>
      </c>
      <c r="S207" s="5"/>
    </row>
    <row r="208" spans="1:19" ht="15" thickBot="1" x14ac:dyDescent="0.4">
      <c r="A208" s="153"/>
      <c r="B208" s="34"/>
      <c r="C208" s="140"/>
      <c r="D208" s="28" t="s">
        <v>3</v>
      </c>
      <c r="E208" s="112"/>
      <c r="F208" s="159"/>
      <c r="G208" s="113" t="s">
        <v>3</v>
      </c>
      <c r="H208" s="20"/>
      <c r="I208" s="144"/>
      <c r="J208" s="30" t="s">
        <v>3</v>
      </c>
      <c r="K208" s="21"/>
      <c r="L208" s="146"/>
      <c r="M208" s="31" t="s">
        <v>3</v>
      </c>
      <c r="N208" s="22"/>
      <c r="O208" s="135"/>
      <c r="P208" s="17" t="s">
        <v>3</v>
      </c>
      <c r="Q208" s="17"/>
      <c r="R208" s="18"/>
      <c r="S208" s="5"/>
    </row>
    <row r="209" spans="1:19" s="48" customFormat="1" x14ac:dyDescent="0.35">
      <c r="A209" s="114" t="s">
        <v>102</v>
      </c>
      <c r="B209" s="41" t="s">
        <v>101</v>
      </c>
      <c r="C209" s="50">
        <v>34</v>
      </c>
      <c r="D209" s="47"/>
      <c r="E209" s="47">
        <f>C209*D209</f>
        <v>0</v>
      </c>
      <c r="F209" s="50">
        <v>0</v>
      </c>
      <c r="G209" s="47"/>
      <c r="H209" s="47">
        <f>F209*G209</f>
        <v>0</v>
      </c>
      <c r="I209" s="50">
        <v>0</v>
      </c>
      <c r="J209" s="47"/>
      <c r="K209" s="47">
        <f>I209*J209</f>
        <v>0</v>
      </c>
      <c r="L209" s="50">
        <v>0</v>
      </c>
      <c r="M209" s="47"/>
      <c r="N209" s="47">
        <f>L209*M209</f>
        <v>0</v>
      </c>
      <c r="O209" s="50">
        <v>0</v>
      </c>
      <c r="P209" s="47"/>
      <c r="Q209" s="47">
        <f>O209*P209</f>
        <v>0</v>
      </c>
      <c r="R209" s="47">
        <f>E209+H209+K209+N209+Q209</f>
        <v>0</v>
      </c>
      <c r="S209" s="115"/>
    </row>
    <row r="210" spans="1:19" s="48" customFormat="1" ht="26" x14ac:dyDescent="0.35">
      <c r="A210" s="116" t="s">
        <v>103</v>
      </c>
      <c r="B210" s="41" t="s">
        <v>101</v>
      </c>
      <c r="C210" s="50">
        <v>0</v>
      </c>
      <c r="D210" s="47"/>
      <c r="E210" s="47">
        <f t="shared" ref="E210:E211" si="42">C210*D210</f>
        <v>0</v>
      </c>
      <c r="F210" s="50">
        <v>34</v>
      </c>
      <c r="G210" s="47"/>
      <c r="H210" s="47">
        <f t="shared" ref="H210:H211" si="43">F210*G210</f>
        <v>0</v>
      </c>
      <c r="I210" s="50">
        <v>34</v>
      </c>
      <c r="J210" s="47"/>
      <c r="K210" s="47">
        <f t="shared" ref="K210:K211" si="44">I210*J210</f>
        <v>0</v>
      </c>
      <c r="L210" s="50">
        <v>34</v>
      </c>
      <c r="M210" s="47"/>
      <c r="N210" s="47">
        <f t="shared" ref="N210:N211" si="45">L210*M210</f>
        <v>0</v>
      </c>
      <c r="O210" s="50">
        <v>34</v>
      </c>
      <c r="P210" s="47"/>
      <c r="Q210" s="47">
        <f t="shared" ref="Q210:Q211" si="46">O210*P210</f>
        <v>0</v>
      </c>
      <c r="R210" s="47">
        <f t="shared" ref="R210:R211" si="47">E210+H210+K210+N210+Q210</f>
        <v>0</v>
      </c>
      <c r="S210" s="115"/>
    </row>
    <row r="211" spans="1:19" s="48" customFormat="1" x14ac:dyDescent="0.35">
      <c r="A211" s="116" t="s">
        <v>104</v>
      </c>
      <c r="B211" s="41" t="s">
        <v>101</v>
      </c>
      <c r="C211" s="50">
        <v>34</v>
      </c>
      <c r="D211" s="47"/>
      <c r="E211" s="47">
        <f t="shared" si="42"/>
        <v>0</v>
      </c>
      <c r="F211" s="50">
        <v>0</v>
      </c>
      <c r="G211" s="47"/>
      <c r="H211" s="47">
        <f t="shared" si="43"/>
        <v>0</v>
      </c>
      <c r="I211" s="50">
        <v>0</v>
      </c>
      <c r="J211" s="47"/>
      <c r="K211" s="47">
        <f t="shared" si="44"/>
        <v>0</v>
      </c>
      <c r="L211" s="50">
        <v>0</v>
      </c>
      <c r="M211" s="47"/>
      <c r="N211" s="47">
        <f t="shared" si="45"/>
        <v>0</v>
      </c>
      <c r="O211" s="50">
        <v>0</v>
      </c>
      <c r="P211" s="47"/>
      <c r="Q211" s="47">
        <f t="shared" si="46"/>
        <v>0</v>
      </c>
      <c r="R211" s="47">
        <f t="shared" si="47"/>
        <v>0</v>
      </c>
      <c r="S211" s="115"/>
    </row>
    <row r="212" spans="1:19" x14ac:dyDescent="0.35">
      <c r="A212" s="128" t="s">
        <v>7</v>
      </c>
      <c r="B212" s="129"/>
      <c r="C212" s="129"/>
      <c r="D212" s="129"/>
      <c r="E212" s="129"/>
      <c r="F212" s="129"/>
      <c r="G212" s="129"/>
      <c r="H212" s="129"/>
      <c r="I212" s="129"/>
      <c r="J212" s="129"/>
      <c r="K212" s="129"/>
      <c r="L212" s="129"/>
      <c r="M212" s="129"/>
      <c r="N212" s="129"/>
      <c r="O212" s="129"/>
      <c r="P212" s="129"/>
      <c r="Q212" s="129"/>
      <c r="R212" s="38">
        <f>SUM(R208:R211)</f>
        <v>0</v>
      </c>
      <c r="S212" s="5"/>
    </row>
    <row r="213" spans="1:19" x14ac:dyDescent="0.35">
      <c r="A213" s="131" t="s">
        <v>100</v>
      </c>
      <c r="B213" s="132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38">
        <f>R212*0.15</f>
        <v>0</v>
      </c>
    </row>
    <row r="214" spans="1:19" ht="19.5" customHeight="1" x14ac:dyDescent="0.35">
      <c r="A214" s="131" t="s">
        <v>2</v>
      </c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38">
        <f>R212+R213</f>
        <v>0</v>
      </c>
    </row>
    <row r="215" spans="1:19" ht="19.5" customHeight="1" x14ac:dyDescent="0.35">
      <c r="A215" s="73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55"/>
    </row>
    <row r="216" spans="1:19" x14ac:dyDescent="0.35">
      <c r="A216" s="184" t="s">
        <v>22</v>
      </c>
      <c r="B216" s="185"/>
      <c r="C216" s="185"/>
      <c r="D216" s="185"/>
      <c r="E216" s="185"/>
      <c r="F216" s="185"/>
      <c r="G216" s="185"/>
      <c r="H216" s="186"/>
      <c r="I216" s="42" t="s">
        <v>24</v>
      </c>
    </row>
    <row r="217" spans="1:19" x14ac:dyDescent="0.35">
      <c r="A217" s="120" t="s">
        <v>23</v>
      </c>
      <c r="B217" s="175" t="s">
        <v>50</v>
      </c>
      <c r="C217" s="176"/>
      <c r="D217" s="176"/>
      <c r="E217" s="176"/>
      <c r="F217" s="176"/>
      <c r="G217" s="176"/>
      <c r="H217" s="177"/>
      <c r="I217" s="121">
        <f>R20</f>
        <v>0</v>
      </c>
    </row>
    <row r="218" spans="1:19" ht="19.5" customHeight="1" x14ac:dyDescent="0.35">
      <c r="A218" s="105" t="s">
        <v>70</v>
      </c>
      <c r="B218" s="178" t="s">
        <v>51</v>
      </c>
      <c r="C218" s="179"/>
      <c r="D218" s="179"/>
      <c r="E218" s="179"/>
      <c r="F218" s="179"/>
      <c r="G218" s="179"/>
      <c r="H218" s="180"/>
      <c r="I218" s="106">
        <f>R31</f>
        <v>0</v>
      </c>
    </row>
    <row r="219" spans="1:19" x14ac:dyDescent="0.35">
      <c r="A219" s="105" t="s">
        <v>71</v>
      </c>
      <c r="B219" s="178" t="s">
        <v>52</v>
      </c>
      <c r="C219" s="179"/>
      <c r="D219" s="179"/>
      <c r="E219" s="179"/>
      <c r="F219" s="179"/>
      <c r="G219" s="179"/>
      <c r="H219" s="180"/>
      <c r="I219" s="106">
        <f>R56</f>
        <v>0</v>
      </c>
    </row>
    <row r="220" spans="1:19" x14ac:dyDescent="0.35">
      <c r="A220" s="105" t="s">
        <v>72</v>
      </c>
      <c r="B220" s="178" t="s">
        <v>53</v>
      </c>
      <c r="C220" s="179"/>
      <c r="D220" s="179"/>
      <c r="E220" s="179"/>
      <c r="F220" s="179"/>
      <c r="G220" s="179"/>
      <c r="H220" s="180"/>
      <c r="I220" s="106">
        <f>R73</f>
        <v>0</v>
      </c>
    </row>
    <row r="221" spans="1:19" x14ac:dyDescent="0.35">
      <c r="A221" s="105" t="s">
        <v>73</v>
      </c>
      <c r="B221" s="178" t="s">
        <v>54</v>
      </c>
      <c r="C221" s="179"/>
      <c r="D221" s="179"/>
      <c r="E221" s="179"/>
      <c r="F221" s="179"/>
      <c r="G221" s="179"/>
      <c r="H221" s="180"/>
      <c r="I221" s="106">
        <f>R86</f>
        <v>0</v>
      </c>
    </row>
    <row r="222" spans="1:19" x14ac:dyDescent="0.35">
      <c r="A222" s="105" t="s">
        <v>83</v>
      </c>
      <c r="B222" s="181" t="s">
        <v>84</v>
      </c>
      <c r="C222" s="182"/>
      <c r="D222" s="182"/>
      <c r="E222" s="182"/>
      <c r="F222" s="182"/>
      <c r="G222" s="182"/>
      <c r="H222" s="183"/>
      <c r="I222" s="106">
        <f>R110</f>
        <v>0</v>
      </c>
    </row>
    <row r="223" spans="1:19" x14ac:dyDescent="0.35">
      <c r="A223" s="107" t="s">
        <v>94</v>
      </c>
      <c r="B223" s="191" t="s">
        <v>51</v>
      </c>
      <c r="C223" s="192"/>
      <c r="D223" s="192"/>
      <c r="E223" s="192"/>
      <c r="F223" s="192"/>
      <c r="G223" s="192"/>
      <c r="H223" s="193"/>
      <c r="I223" s="108">
        <f>R123</f>
        <v>0</v>
      </c>
    </row>
    <row r="224" spans="1:19" x14ac:dyDescent="0.35">
      <c r="A224" s="107" t="s">
        <v>95</v>
      </c>
      <c r="B224" s="191" t="s">
        <v>52</v>
      </c>
      <c r="C224" s="192"/>
      <c r="D224" s="192"/>
      <c r="E224" s="192"/>
      <c r="F224" s="192"/>
      <c r="G224" s="192"/>
      <c r="H224" s="193"/>
      <c r="I224" s="108">
        <f>R148</f>
        <v>0</v>
      </c>
    </row>
    <row r="225" spans="1:9" x14ac:dyDescent="0.35">
      <c r="A225" s="107" t="s">
        <v>96</v>
      </c>
      <c r="B225" s="191" t="s">
        <v>53</v>
      </c>
      <c r="C225" s="192"/>
      <c r="D225" s="192"/>
      <c r="E225" s="192"/>
      <c r="F225" s="192"/>
      <c r="G225" s="192"/>
      <c r="H225" s="193"/>
      <c r="I225" s="108">
        <f>R165</f>
        <v>0</v>
      </c>
    </row>
    <row r="226" spans="1:9" x14ac:dyDescent="0.35">
      <c r="A226" s="107" t="s">
        <v>97</v>
      </c>
      <c r="B226" s="191" t="s">
        <v>54</v>
      </c>
      <c r="C226" s="192"/>
      <c r="D226" s="192"/>
      <c r="E226" s="192"/>
      <c r="F226" s="192"/>
      <c r="G226" s="192"/>
      <c r="H226" s="193"/>
      <c r="I226" s="108">
        <f>R178</f>
        <v>0</v>
      </c>
    </row>
    <row r="227" spans="1:9" x14ac:dyDescent="0.35">
      <c r="A227" s="107" t="s">
        <v>98</v>
      </c>
      <c r="B227" s="194" t="s">
        <v>84</v>
      </c>
      <c r="C227" s="195"/>
      <c r="D227" s="195"/>
      <c r="E227" s="195"/>
      <c r="F227" s="195"/>
      <c r="G227" s="195"/>
      <c r="H227" s="196"/>
      <c r="I227" s="108">
        <f>R203</f>
        <v>0</v>
      </c>
    </row>
    <row r="228" spans="1:9" x14ac:dyDescent="0.35">
      <c r="A228" s="118" t="s">
        <v>85</v>
      </c>
      <c r="B228" s="172" t="s">
        <v>110</v>
      </c>
      <c r="C228" s="173"/>
      <c r="D228" s="173"/>
      <c r="E228" s="173"/>
      <c r="F228" s="173"/>
      <c r="G228" s="173"/>
      <c r="H228" s="174"/>
      <c r="I228" s="119">
        <f>R214</f>
        <v>0</v>
      </c>
    </row>
    <row r="229" spans="1:9" ht="29" customHeight="1" x14ac:dyDescent="0.35">
      <c r="A229" s="171" t="s">
        <v>29</v>
      </c>
      <c r="B229" s="171"/>
      <c r="C229" s="171"/>
      <c r="D229" s="171"/>
      <c r="E229" s="171"/>
      <c r="F229" s="171"/>
      <c r="G229" s="171"/>
      <c r="H229" s="171"/>
      <c r="I229" s="43">
        <f>SUM(I217:I228)</f>
        <v>0</v>
      </c>
    </row>
    <row r="241" ht="28.75" customHeight="1" x14ac:dyDescent="0.35"/>
    <row r="242" ht="53.5" customHeight="1" x14ac:dyDescent="0.35"/>
    <row r="243" ht="20.5" customHeight="1" x14ac:dyDescent="0.35"/>
    <row r="244" ht="16.399999999999999" customHeight="1" x14ac:dyDescent="0.35"/>
    <row r="245" ht="17.5" customHeight="1" x14ac:dyDescent="0.35"/>
  </sheetData>
  <mergeCells count="133">
    <mergeCell ref="B223:H223"/>
    <mergeCell ref="B227:H227"/>
    <mergeCell ref="A148:Q148"/>
    <mergeCell ref="B226:H226"/>
    <mergeCell ref="B225:H225"/>
    <mergeCell ref="B224:H224"/>
    <mergeCell ref="A201:Q201"/>
    <mergeCell ref="A203:Q203"/>
    <mergeCell ref="A190:Q190"/>
    <mergeCell ref="A195:A198"/>
    <mergeCell ref="C195:C198"/>
    <mergeCell ref="F195:F198"/>
    <mergeCell ref="I195:I198"/>
    <mergeCell ref="L195:L198"/>
    <mergeCell ref="O195:O198"/>
    <mergeCell ref="A176:Q176"/>
    <mergeCell ref="A178:Q178"/>
    <mergeCell ref="A180:A183"/>
    <mergeCell ref="C180:C183"/>
    <mergeCell ref="F180:F183"/>
    <mergeCell ref="I180:I183"/>
    <mergeCell ref="A165:Q165"/>
    <mergeCell ref="A167:A170"/>
    <mergeCell ref="B221:H221"/>
    <mergeCell ref="A216:H216"/>
    <mergeCell ref="A110:Q110"/>
    <mergeCell ref="O205:O208"/>
    <mergeCell ref="A212:Q212"/>
    <mergeCell ref="O102:O105"/>
    <mergeCell ref="A108:Q108"/>
    <mergeCell ref="A116:A119"/>
    <mergeCell ref="C116:C119"/>
    <mergeCell ref="F116:F119"/>
    <mergeCell ref="I116:I119"/>
    <mergeCell ref="L116:L119"/>
    <mergeCell ref="O116:O119"/>
    <mergeCell ref="A121:Q121"/>
    <mergeCell ref="A123:Q123"/>
    <mergeCell ref="A139:A142"/>
    <mergeCell ref="C139:C142"/>
    <mergeCell ref="B219:H219"/>
    <mergeCell ref="B220:H220"/>
    <mergeCell ref="C167:C170"/>
    <mergeCell ref="F167:F170"/>
    <mergeCell ref="I167:I170"/>
    <mergeCell ref="L167:L170"/>
    <mergeCell ref="O167:O170"/>
    <mergeCell ref="A229:H229"/>
    <mergeCell ref="B228:H228"/>
    <mergeCell ref="B217:H217"/>
    <mergeCell ref="B218:H218"/>
    <mergeCell ref="B222:H222"/>
    <mergeCell ref="A56:Q56"/>
    <mergeCell ref="A192:Q192"/>
    <mergeCell ref="F75:F78"/>
    <mergeCell ref="I75:I78"/>
    <mergeCell ref="L75:L78"/>
    <mergeCell ref="O75:O78"/>
    <mergeCell ref="A88:A91"/>
    <mergeCell ref="C88:C91"/>
    <mergeCell ref="F88:F91"/>
    <mergeCell ref="I88:I91"/>
    <mergeCell ref="L88:L91"/>
    <mergeCell ref="O88:O91"/>
    <mergeCell ref="A86:Q86"/>
    <mergeCell ref="A98:Q98"/>
    <mergeCell ref="A84:Q84"/>
    <mergeCell ref="A156:A159"/>
    <mergeCell ref="C156:C159"/>
    <mergeCell ref="F156:F159"/>
    <mergeCell ref="A71:Q71"/>
    <mergeCell ref="A73:Q73"/>
    <mergeCell ref="A100:Q100"/>
    <mergeCell ref="F139:F142"/>
    <mergeCell ref="I139:I142"/>
    <mergeCell ref="L139:L142"/>
    <mergeCell ref="L102:L105"/>
    <mergeCell ref="O139:O142"/>
    <mergeCell ref="A146:Q146"/>
    <mergeCell ref="A75:A78"/>
    <mergeCell ref="C75:C78"/>
    <mergeCell ref="A213:Q213"/>
    <mergeCell ref="A214:Q214"/>
    <mergeCell ref="A205:A208"/>
    <mergeCell ref="C205:C208"/>
    <mergeCell ref="F205:F208"/>
    <mergeCell ref="I205:I208"/>
    <mergeCell ref="L205:L208"/>
    <mergeCell ref="A102:A105"/>
    <mergeCell ref="C102:C105"/>
    <mergeCell ref="F102:F105"/>
    <mergeCell ref="I102:I105"/>
    <mergeCell ref="A149:Q149"/>
    <mergeCell ref="I156:I159"/>
    <mergeCell ref="L156:L159"/>
    <mergeCell ref="O156:O159"/>
    <mergeCell ref="L180:L183"/>
    <mergeCell ref="O180:O183"/>
    <mergeCell ref="A163:Q163"/>
    <mergeCell ref="A1:M1"/>
    <mergeCell ref="A3:E3"/>
    <mergeCell ref="O12:O15"/>
    <mergeCell ref="A18:Q18"/>
    <mergeCell ref="A12:A15"/>
    <mergeCell ref="C12:C15"/>
    <mergeCell ref="F12:F15"/>
    <mergeCell ref="I12:I15"/>
    <mergeCell ref="L12:L15"/>
    <mergeCell ref="I24:I27"/>
    <mergeCell ref="L24:L27"/>
    <mergeCell ref="O24:O27"/>
    <mergeCell ref="A24:A27"/>
    <mergeCell ref="C24:C27"/>
    <mergeCell ref="F24:F27"/>
    <mergeCell ref="A19:Q19"/>
    <mergeCell ref="A6:H6"/>
    <mergeCell ref="A20:Q20"/>
    <mergeCell ref="A29:Q29"/>
    <mergeCell ref="A31:Q31"/>
    <mergeCell ref="O47:O50"/>
    <mergeCell ref="A54:Q54"/>
    <mergeCell ref="O64:O67"/>
    <mergeCell ref="A47:A50"/>
    <mergeCell ref="C47:C50"/>
    <mergeCell ref="F47:F50"/>
    <mergeCell ref="I47:I50"/>
    <mergeCell ref="L47:L50"/>
    <mergeCell ref="A57:Q57"/>
    <mergeCell ref="A64:A67"/>
    <mergeCell ref="C64:C67"/>
    <mergeCell ref="F64:F67"/>
    <mergeCell ref="I64:I67"/>
    <mergeCell ref="L64:L67"/>
  </mergeCells>
  <pageMargins left="0.7" right="0.7" top="0.75" bottom="0.75" header="0.3" footer="0.3"/>
  <pageSetup paperSize="9" orientation="portrait" r:id="rId1"/>
  <ignoredErrors>
    <ignoredError sqref="I229" evalErro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5:T28"/>
  <sheetViews>
    <sheetView topLeftCell="C1" workbookViewId="0">
      <selection activeCell="F19" sqref="F19"/>
    </sheetView>
  </sheetViews>
  <sheetFormatPr defaultRowHeight="14.5" x14ac:dyDescent="0.35"/>
  <sheetData>
    <row r="5" spans="1:18" x14ac:dyDescent="0.35">
      <c r="A5">
        <v>974513</v>
      </c>
      <c r="B5">
        <v>81209</v>
      </c>
      <c r="C5">
        <f>+B5*12</f>
        <v>974508</v>
      </c>
    </row>
    <row r="6" spans="1:18" x14ac:dyDescent="0.35">
      <c r="E6">
        <v>17.690000000000001</v>
      </c>
      <c r="L6">
        <v>90.94</v>
      </c>
      <c r="M6">
        <v>938</v>
      </c>
      <c r="N6">
        <f>+M6*L6</f>
        <v>85301.72</v>
      </c>
    </row>
    <row r="7" spans="1:18" x14ac:dyDescent="0.35">
      <c r="E7">
        <v>10.88</v>
      </c>
      <c r="M7">
        <v>12</v>
      </c>
    </row>
    <row r="8" spans="1:18" x14ac:dyDescent="0.35">
      <c r="E8">
        <v>62.37</v>
      </c>
      <c r="M8">
        <f>+M6*M7</f>
        <v>11256</v>
      </c>
    </row>
    <row r="9" spans="1:18" x14ac:dyDescent="0.35">
      <c r="E9">
        <f>SUM(E6:E8)</f>
        <v>90.94</v>
      </c>
      <c r="F9">
        <v>938</v>
      </c>
      <c r="G9">
        <f>+F9*E9</f>
        <v>85301.72</v>
      </c>
      <c r="H9">
        <v>12</v>
      </c>
      <c r="I9">
        <f>+G9*H9</f>
        <v>1023620.64</v>
      </c>
      <c r="M9">
        <v>5</v>
      </c>
    </row>
    <row r="10" spans="1:18" x14ac:dyDescent="0.35">
      <c r="G10">
        <f>+B5</f>
        <v>81209</v>
      </c>
      <c r="M10">
        <f>+M8*M9</f>
        <v>56280</v>
      </c>
    </row>
    <row r="11" spans="1:18" x14ac:dyDescent="0.35">
      <c r="G11">
        <f>+G10-G9</f>
        <v>-4092.7200000000012</v>
      </c>
      <c r="H11">
        <v>12</v>
      </c>
      <c r="I11">
        <f>+G11*H11</f>
        <v>-49112.640000000014</v>
      </c>
      <c r="M11">
        <f>+M10*E9</f>
        <v>5118103.2</v>
      </c>
      <c r="N11">
        <v>5122360</v>
      </c>
      <c r="O11">
        <f>+N11-M11</f>
        <v>4256.7999999998137</v>
      </c>
      <c r="P11">
        <f>+O11/N11</f>
        <v>8.3102320024360128E-4</v>
      </c>
    </row>
    <row r="12" spans="1:18" x14ac:dyDescent="0.35">
      <c r="R12">
        <f>4092*2.5%</f>
        <v>102.30000000000001</v>
      </c>
    </row>
    <row r="13" spans="1:18" x14ac:dyDescent="0.35">
      <c r="N13">
        <v>938</v>
      </c>
      <c r="R13">
        <v>4092</v>
      </c>
    </row>
    <row r="14" spans="1:18" x14ac:dyDescent="0.35">
      <c r="C14">
        <v>974513</v>
      </c>
      <c r="D14">
        <v>998876</v>
      </c>
      <c r="E14">
        <f>+D14-C14</f>
        <v>24363</v>
      </c>
      <c r="F14" s="1">
        <f>+E14/C14</f>
        <v>2.5000179576875833E-2</v>
      </c>
      <c r="N14">
        <v>60</v>
      </c>
      <c r="R14">
        <f>+R13+R12</f>
        <v>4194.3</v>
      </c>
    </row>
    <row r="15" spans="1:18" x14ac:dyDescent="0.35">
      <c r="N15">
        <f>+N14*N13</f>
        <v>56280</v>
      </c>
      <c r="O15">
        <v>56330</v>
      </c>
    </row>
    <row r="16" spans="1:18" x14ac:dyDescent="0.35">
      <c r="C16">
        <v>1023848</v>
      </c>
      <c r="D16">
        <f>+D14</f>
        <v>998876</v>
      </c>
      <c r="E16">
        <f>+D16-C16</f>
        <v>-24972</v>
      </c>
      <c r="F16" s="1">
        <f>+E16/C16</f>
        <v>-2.4390339190973661E-2</v>
      </c>
      <c r="N16">
        <f>+N15-O15</f>
        <v>-50</v>
      </c>
    </row>
    <row r="17" spans="2:20" x14ac:dyDescent="0.35">
      <c r="K17" s="4">
        <v>2.5000000000000001E-2</v>
      </c>
    </row>
    <row r="18" spans="2:20" x14ac:dyDescent="0.35">
      <c r="C18">
        <v>974513</v>
      </c>
      <c r="E18">
        <f>+C18</f>
        <v>974513</v>
      </c>
      <c r="G18">
        <v>81209</v>
      </c>
      <c r="J18">
        <f>+G18</f>
        <v>81209</v>
      </c>
      <c r="K18">
        <f>+J18*$K$17</f>
        <v>2030.2250000000001</v>
      </c>
      <c r="L18">
        <f>+K18+J18</f>
        <v>83239.225000000006</v>
      </c>
    </row>
    <row r="19" spans="2:20" x14ac:dyDescent="0.35">
      <c r="B19" s="2">
        <f>+C18/C19-1</f>
        <v>-2.4390414826264695E-2</v>
      </c>
      <c r="C19">
        <v>998876</v>
      </c>
      <c r="D19">
        <f>+C19/C18</f>
        <v>1.0250001795768757</v>
      </c>
      <c r="F19" s="2">
        <f>+G18/G19-1</f>
        <v>-2.4399327246516056E-2</v>
      </c>
      <c r="G19">
        <v>83240</v>
      </c>
      <c r="H19" s="3">
        <f>+G19/G18</f>
        <v>1.025009543277223</v>
      </c>
      <c r="J19">
        <f>+G19</f>
        <v>83240</v>
      </c>
      <c r="K19">
        <f>+J19*$K$17</f>
        <v>2081</v>
      </c>
      <c r="L19">
        <f>+K19+J19</f>
        <v>85321</v>
      </c>
      <c r="P19">
        <v>938</v>
      </c>
      <c r="Q19">
        <v>12</v>
      </c>
      <c r="R19">
        <f>+Q19*P19</f>
        <v>11256</v>
      </c>
      <c r="S19">
        <v>5</v>
      </c>
      <c r="T19">
        <f>+R19*S19</f>
        <v>56280</v>
      </c>
    </row>
    <row r="20" spans="2:20" x14ac:dyDescent="0.35">
      <c r="B20" s="2">
        <f>+C19/C20-1</f>
        <v>-2.4390339190973664E-2</v>
      </c>
      <c r="C20">
        <v>1023848</v>
      </c>
      <c r="D20">
        <f>+C20/C19</f>
        <v>1.0250001001125264</v>
      </c>
      <c r="F20" s="2">
        <f>+G19/G20-1</f>
        <v>-2.4390243902439046E-2</v>
      </c>
      <c r="G20">
        <v>85321</v>
      </c>
      <c r="H20" s="3">
        <f>+G20/G19</f>
        <v>1.0249999999999999</v>
      </c>
      <c r="J20">
        <f>+G20</f>
        <v>85321</v>
      </c>
      <c r="K20">
        <f>+J20*$K$17</f>
        <v>2133.0250000000001</v>
      </c>
      <c r="L20">
        <f>+K20+J20</f>
        <v>87454.024999999994</v>
      </c>
    </row>
    <row r="21" spans="2:20" x14ac:dyDescent="0.35">
      <c r="B21" s="2">
        <f>+C20/C21-1</f>
        <v>-2.4390057973555535E-2</v>
      </c>
      <c r="C21">
        <v>1049444</v>
      </c>
      <c r="D21">
        <f>+C21/C20</f>
        <v>1.024999804658504</v>
      </c>
      <c r="F21" s="2">
        <f>+G20/G21-1</f>
        <v>-2.4389965010176762E-2</v>
      </c>
      <c r="G21">
        <v>87454</v>
      </c>
      <c r="H21" s="3">
        <f>+G21/G20</f>
        <v>1.0249997069889007</v>
      </c>
      <c r="J21">
        <f>+G21</f>
        <v>87454</v>
      </c>
      <c r="K21">
        <f>+J21*$K$17</f>
        <v>2186.35</v>
      </c>
      <c r="L21">
        <f>+K21+J21</f>
        <v>89640.35</v>
      </c>
    </row>
    <row r="22" spans="2:20" x14ac:dyDescent="0.35">
      <c r="B22" s="2">
        <f>+C21/C22-1</f>
        <v>-2.4390153205414267E-2</v>
      </c>
      <c r="C22">
        <v>1075680</v>
      </c>
      <c r="D22">
        <f>+C22/C21</f>
        <v>1.0249999047114473</v>
      </c>
      <c r="F22" s="2">
        <f>+G21/G22-1</f>
        <v>-2.4386434627398534E-2</v>
      </c>
      <c r="G22">
        <v>89640</v>
      </c>
      <c r="H22" s="3">
        <f>+G22/G21</f>
        <v>1.0249959978960368</v>
      </c>
      <c r="J22">
        <f>+G22</f>
        <v>89640</v>
      </c>
      <c r="K22">
        <f>+J22*$K$17</f>
        <v>2241</v>
      </c>
      <c r="L22">
        <f>+K22+J22</f>
        <v>91881</v>
      </c>
    </row>
    <row r="23" spans="2:20" x14ac:dyDescent="0.35">
      <c r="H23" s="2"/>
    </row>
    <row r="24" spans="2:20" x14ac:dyDescent="0.35">
      <c r="C24">
        <f>+J18</f>
        <v>81209</v>
      </c>
      <c r="D24">
        <f>+C24/$E$9</f>
        <v>892.99538157026609</v>
      </c>
    </row>
    <row r="25" spans="2:20" x14ac:dyDescent="0.35">
      <c r="C25">
        <f>+J19</f>
        <v>83240</v>
      </c>
      <c r="D25">
        <f>+C25/$E$9</f>
        <v>915.32878821200791</v>
      </c>
      <c r="E25">
        <f>+D25/D24</f>
        <v>1.025009543277223</v>
      </c>
    </row>
    <row r="26" spans="2:20" x14ac:dyDescent="0.35">
      <c r="C26">
        <f>+J20</f>
        <v>85321</v>
      </c>
      <c r="D26">
        <f>+C26/$E$9</f>
        <v>938.21200791730814</v>
      </c>
      <c r="E26">
        <f>+D26/D25</f>
        <v>1.0250000000000001</v>
      </c>
    </row>
    <row r="27" spans="2:20" x14ac:dyDescent="0.35">
      <c r="C27">
        <f>+J21</f>
        <v>87454</v>
      </c>
      <c r="D27">
        <f>+C27/$E$9</f>
        <v>961.66703320870909</v>
      </c>
      <c r="E27">
        <f>+D27/D26</f>
        <v>1.0249997069889007</v>
      </c>
    </row>
    <row r="28" spans="2:20" x14ac:dyDescent="0.35">
      <c r="C28">
        <f>+J22</f>
        <v>89640</v>
      </c>
      <c r="D28">
        <f>+C28/$E$9</f>
        <v>985.70486034748183</v>
      </c>
      <c r="E28">
        <f>+D28/D27</f>
        <v>1.0249959978960368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931c2c7-b55d-42be-ae52-0a331f3382cf}" enabled="0" method="" siteId="{8931c2c7-b55d-42be-ae52-0a331f3382c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Proposed Pricing schedule</vt:lpstr>
      <vt:lpstr>Sheet2</vt:lpstr>
    </vt:vector>
  </TitlesOfParts>
  <Company>National Health Laboratory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 Hira</dc:creator>
  <cp:lastModifiedBy>Lesedi Manganye</cp:lastModifiedBy>
  <cp:lastPrinted>2026-07-20T08:50:25Z</cp:lastPrinted>
  <dcterms:created xsi:type="dcterms:W3CDTF">2019-08-22T09:41:13Z</dcterms:created>
  <dcterms:modified xsi:type="dcterms:W3CDTF">2026-09-14T12:18:43Z</dcterms:modified>
</cp:coreProperties>
</file>