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desmond.govender\Desktop\"/>
    </mc:Choice>
  </mc:AlternateContent>
  <xr:revisionPtr revIDLastSave="0" documentId="8_{4A9DDED9-D0F4-4549-BF93-6FBD0D25E5C3}" xr6:coauthVersionLast="47" xr6:coauthVersionMax="47" xr10:uidLastSave="{00000000-0000-0000-0000-000000000000}"/>
  <bookViews>
    <workbookView xWindow="-110" yWindow="-110" windowWidth="19420" windowHeight="10300" activeTab="1" xr2:uid="{00000000-000D-0000-FFFF-FFFF00000000}"/>
  </bookViews>
  <sheets>
    <sheet name="VMH B.O.Q" sheetId="1" r:id="rId1"/>
    <sheet name="VMH Totals"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3" i="1" l="1"/>
  <c r="G213" i="1" s="1"/>
  <c r="F211" i="1"/>
  <c r="G211" i="1" s="1"/>
  <c r="G209" i="1"/>
  <c r="F209" i="1"/>
  <c r="B2" i="2"/>
  <c r="F34" i="2" l="1"/>
  <c r="G35" i="2" s="1"/>
  <c r="F30" i="2"/>
  <c r="D30" i="2"/>
  <c r="F29" i="2"/>
  <c r="F26" i="2"/>
  <c r="F24" i="2"/>
  <c r="F23" i="2"/>
  <c r="F22" i="2"/>
  <c r="F21" i="2"/>
  <c r="F20" i="2"/>
  <c r="B4" i="2"/>
  <c r="G71" i="1"/>
  <c r="G31" i="2" l="1"/>
  <c r="F16" i="2" s="1"/>
  <c r="G17" i="2" s="1"/>
  <c r="F37" i="2" s="1"/>
  <c r="G38" i="2" s="1"/>
  <c r="E92" i="1" l="1"/>
  <c r="F191" i="1"/>
  <c r="G191" i="1" s="1"/>
  <c r="E131" i="1"/>
  <c r="E129" i="1"/>
  <c r="E46" i="1"/>
  <c r="G48" i="1" s="1"/>
  <c r="E32" i="1"/>
  <c r="E18" i="1"/>
  <c r="G60" i="1" l="1"/>
  <c r="F203" i="1"/>
  <c r="G203" i="1" s="1"/>
  <c r="F205" i="1"/>
  <c r="G205" i="1" s="1"/>
  <c r="G38" i="1"/>
  <c r="F189" i="1"/>
  <c r="G189" i="1" s="1"/>
</calcChain>
</file>

<file path=xl/sharedStrings.xml><?xml version="1.0" encoding="utf-8"?>
<sst xmlns="http://schemas.openxmlformats.org/spreadsheetml/2006/main" count="192" uniqueCount="123">
  <si>
    <t>Item</t>
  </si>
  <si>
    <t xml:space="preserve"> Description </t>
  </si>
  <si>
    <t xml:space="preserve"> Unit </t>
  </si>
  <si>
    <t xml:space="preserve"> Qty </t>
  </si>
  <si>
    <t xml:space="preserve"> Rate </t>
  </si>
  <si>
    <t xml:space="preserve"> Amount </t>
  </si>
  <si>
    <t>ALTERATIONS</t>
  </si>
  <si>
    <t>BUDGETARY ALLOWANCE</t>
  </si>
  <si>
    <t xml:space="preserve">Allow an amount of R3 000.00 (Three Thousand Rands) for breaking down and removing existing showers and making good walls and floors for the construction of new showers </t>
  </si>
  <si>
    <t xml:space="preserve">REMOVAL OF EXISTING WORK
</t>
  </si>
  <si>
    <t>Removal of walls, slabs and surface beds:</t>
  </si>
  <si>
    <t>Removal of one brick walls and making good</t>
  </si>
  <si>
    <t>m2</t>
  </si>
  <si>
    <t>Removal of doors, windows, fittings, etc.:</t>
  </si>
  <si>
    <t>Take out and remove single door size 813 x 2100mm high and frame and make good walls.</t>
  </si>
  <si>
    <t>No</t>
  </si>
  <si>
    <t>Take out and remove double double size 1800 x 2100mm high and frame and make good walls.</t>
  </si>
  <si>
    <t>BUILDING UP OPENINGS</t>
  </si>
  <si>
    <t>Brickwork in NFP bricks in class II mortar in building up openings</t>
  </si>
  <si>
    <t>Half brickwall</t>
  </si>
  <si>
    <t>One brickwall</t>
  </si>
  <si>
    <t>Allow and amount of R3 000.00 (Three Thousand Rands) for construction of support for new walls in exisiting building</t>
  </si>
  <si>
    <t xml:space="preserve">Sub - Total </t>
  </si>
  <si>
    <t>WATERPROOFING</t>
  </si>
  <si>
    <t>SEALANT</t>
  </si>
  <si>
    <t>Polyurethane sealant:</t>
  </si>
  <si>
    <t>Polyurethane sealant to seal around exterior of aluminium frames</t>
  </si>
  <si>
    <t>CARPENTRY AND JOINERY</t>
  </si>
  <si>
    <t>TIMBER DOORS, ETC</t>
  </si>
  <si>
    <t>Timber doors hung to steel frames:</t>
  </si>
  <si>
    <t>IRONMONGERY</t>
  </si>
  <si>
    <t>BATHROOM FITTINGS</t>
  </si>
  <si>
    <t>"Franke"or other approved</t>
  </si>
  <si>
    <t>FRANKE STRATOS STRX 672E, 1,2/1,5MM thick grade 304 18/10 Satin Stainless steel recessed Toilet Roll Holders, Size 304 x 156 x 140,7 mm Deep for 2 Rolls maximum 108mm diameter with spindle and cylinder lock with standard Franke key plugged and screwed to wall with stainless steel screws</t>
  </si>
  <si>
    <t>FRANK STRATOS STRX 611 or similar approved 1,2/ 1,5mm thick grade 304 18/10 satin stainless steel sanitary towel disposal bins (CODE: 359740), size 304 x 205 x 134mm deep with Capacity of 6 litres, plugged and screwed to the wall with stainless steel screws</t>
  </si>
  <si>
    <t>HANDLES</t>
  </si>
  <si>
    <t>150mm back to back pull handles on 200 x 400mm Grade 304 stainless steel back handles</t>
  </si>
  <si>
    <t>Pairs</t>
  </si>
  <si>
    <t>DOOR CLOSERS</t>
  </si>
  <si>
    <t>Double action transom closure with shoe strap, 90 degree hold open</t>
  </si>
  <si>
    <t>SUNDRY ITEMS</t>
  </si>
  <si>
    <t>Floor mounted door stop - Finsh: SC</t>
  </si>
  <si>
    <t>1,6mm thick grade 304 stainless steel kickplate 900mm high, on each side of the doorx</t>
  </si>
  <si>
    <t>Sub - Total</t>
  </si>
  <si>
    <t>METALWORK</t>
  </si>
  <si>
    <t>STEEL DOOR FRAMES, DOORS, WINDOWS, ETC</t>
  </si>
  <si>
    <t>Grade 304 stainless steel frame:</t>
  </si>
  <si>
    <t>1.6mm thick Grade 304 stainless steel frames - profile of new frame to match exisitng frame - with mitred corners, joint welded supplied with corner stiffeners in the reveals in the inside - Suitable for single door</t>
  </si>
  <si>
    <t>1.6mm thick Grade 304 stainless steel frames - profile of new frame to match exisitng frame - with mitred corners, joint welded supplied with corner stiffeners in the reveals in the inside - Suitable for double door</t>
  </si>
  <si>
    <t>ALUMINIUM SHOPFRONT</t>
  </si>
  <si>
    <t>PLUMBING AND DRAINAGE</t>
  </si>
  <si>
    <t>SANITARY FITTINGS</t>
  </si>
  <si>
    <t>"Vaal"or other approved:</t>
  </si>
  <si>
    <t>Vaal Sanitaryware fine fireclay 630 x 500 mm rectangular “Sola 630” medical basin with no tapholes, overflow or chainstay hole.</t>
  </si>
  <si>
    <t>Vaal Sanitaryware Hibiscus vitreous china lavatory basin colour White (Code:7023), size 510 x 405mm with two tapholes including integrated overflow and chain stay hole bolted to wall with two x 10mm bolts (Code: 8448Z0) and including Universal half pedestal with hanger springs (Code: 715221) and sealed with silicone sealant where basin meets wall.</t>
  </si>
  <si>
    <t>Vaal Sanitary ware Hibiscus vitreous china close coupled suite colour White (Code: 772654), comprising 90º outlet open rim pan (Code: 772600) with matching 9 litre front single flush cistern (Code: 710533) including lid and fitments and Jazz Thermoset seat.</t>
  </si>
  <si>
    <t>TAPS, VALVES, ETC</t>
  </si>
  <si>
    <t>"Cobra"or other approved</t>
  </si>
  <si>
    <t>Elbow action wall type mixer with swivel outlet</t>
  </si>
  <si>
    <t>One hole basin mixer with cast fixed outlet</t>
  </si>
  <si>
    <t>Plumbing and Drainage</t>
  </si>
  <si>
    <t>Sub - total</t>
  </si>
  <si>
    <t>GLAZING</t>
  </si>
  <si>
    <t>GLASS TOPS, SHELVES, DOORS, MIRRORS, ETC</t>
  </si>
  <si>
    <t>Mirrors</t>
  </si>
  <si>
    <t>450 x 600mm silver-backed beveled edge mirror predrilled in 4 corners and secured to wall with 4 No. chrome dome-capped mirror screws plugged to wall</t>
  </si>
  <si>
    <t>PAINTWORK</t>
  </si>
  <si>
    <t>PAINTWORK ETC TO PREVIOSULY PAINTED WORK</t>
  </si>
  <si>
    <t>ON INTERNAL FLOATED PLASTER SURFACES</t>
  </si>
  <si>
    <t>Prepare existing surfaces to receive new paint and apply "Plascon Professional Superior Low Sheen "or similar approved (Smooth finish - Water based superior low sheen acrylic, durable, washable)</t>
  </si>
  <si>
    <t>On walls</t>
  </si>
  <si>
    <t>PAINTWORK ETC TO NEW WORK</t>
  </si>
  <si>
    <t>"Plascon Professional Superior Low Sheen "or similar approved (Smooth finish - Water based superior low sheen acrylic, durable, washable)</t>
  </si>
  <si>
    <t>8.2</t>
  </si>
  <si>
    <t>ON METAL SURFACES</t>
  </si>
  <si>
    <t>One coat alkyd based universal undercoat and one coat superior quality universal enamel paint</t>
  </si>
  <si>
    <t>Door frames</t>
  </si>
  <si>
    <t>ON WOOD SURFACES</t>
  </si>
  <si>
    <t>One coat primer, one coat alkyd based universal undercoat and two coats superior quality universal enamel paint</t>
  </si>
  <si>
    <t>On Doors</t>
  </si>
  <si>
    <t>Tiling</t>
  </si>
  <si>
    <t>CURTAIN RAILS</t>
  </si>
  <si>
    <t>Profit</t>
  </si>
  <si>
    <t>Attendance</t>
  </si>
  <si>
    <t>PROVISIONAL SUMS</t>
  </si>
  <si>
    <t>ELECTRICAL, ELECTRONICAL AND MECHANICAL INSTALLATIONS</t>
  </si>
  <si>
    <t>General electrical installation</t>
  </si>
  <si>
    <t>TOTAL</t>
  </si>
  <si>
    <t>item</t>
  </si>
  <si>
    <t xml:space="preserve">                                                              Section total</t>
  </si>
  <si>
    <t>LOCKS</t>
  </si>
  <si>
    <t>Dead lock with escutsheons</t>
  </si>
  <si>
    <t>Flush bolts</t>
  </si>
  <si>
    <t>Roller bolt latch</t>
  </si>
  <si>
    <t>ESTIMATE NO.1</t>
  </si>
  <si>
    <t>ESTIMATE SUMMARY</t>
  </si>
  <si>
    <t>Description</t>
  </si>
  <si>
    <t>Amount</t>
  </si>
  <si>
    <t>Total</t>
  </si>
  <si>
    <t>Preliminaries And General</t>
  </si>
  <si>
    <t>Preliminaries @ 12%</t>
  </si>
  <si>
    <t>Buildings</t>
  </si>
  <si>
    <t>Provisional Sums</t>
  </si>
  <si>
    <t>Contingencies of 5%</t>
  </si>
  <si>
    <t>TOTAL ESTIMATED CONSTRUCTION COST (EXCL. VAT)</t>
  </si>
  <si>
    <t>Add: VAT @ 15%</t>
  </si>
  <si>
    <t>TOTAL ESTIMATED PROJECT COST (INCL. VAT)</t>
  </si>
  <si>
    <t>R</t>
  </si>
  <si>
    <t>METAL-WORK</t>
  </si>
  <si>
    <t>HEAMATOLOGY WARD RENOVATION AT VICTORIA MXENGE HOSPITAL (VMH</t>
  </si>
  <si>
    <t>Detail Bill of Quantities for Proposed Heamatology Ward Renovation</t>
  </si>
  <si>
    <t>Timber Door, Type D1, Overall size 1220 x 2032 x 40mm double swing solid-core timber door (Size to suite existing opening), with 450 x 450 aluminium door louvre to bottom of each door - Manufacture to provide shop drawings to NHLS Project Manager for approval</t>
  </si>
  <si>
    <t>Timber Door, Type D2, Overall size 813 x 2032 x 40mm solid-core timber door with safety glazing viewing panel (Size to suite existing opening) - Manufacturer to provide shop drawings to NHLS Project Manager for approval</t>
  </si>
  <si>
    <t xml:space="preserve">Allow an amount of R3 000.00 (Three Thousand Rands) for the removal of existing sanitary fittings, including disconnection from pipes, traps, etc. to be pointed out by the NHLS Project Manager </t>
  </si>
  <si>
    <t>Natural Anodised Aluminium door with 6,38mm glazing, Overall size 1800 x 2032mm high Aluminium sliding door to; and including; 5280 x 2440mm high shopfront made of aluminium and glass solid panel with vent panel on lower panel below transom, complete including aluminium frame to suite - to NHLS Project Manager approval</t>
  </si>
  <si>
    <t>Allow an amount of R6 500.00 (Six Thousand, Five Hundred Rands) for the construction of each shower complete</t>
  </si>
  <si>
    <t>Provide the sum of R 70 000.00 (Seventy Thousand Rands) for general electrical installation</t>
  </si>
  <si>
    <t>Provide the sum of R 50 000.00 (Fifty Thousand Rands) for curtains and rails</t>
  </si>
  <si>
    <t>Allow an amount of R45 000 (Fourty five thousand rands) for floor and wall to tilling to bathrooms where required.</t>
  </si>
  <si>
    <t>Allow an amount of R 70 000.00 (Seventy Thousand Rands) for plumbing and drainage to be used as directed by the Project leader</t>
  </si>
  <si>
    <t>VINYL FLOOR INSTALLATION</t>
  </si>
  <si>
    <r>
      <t>Prepare floor to smooth finish using pavelite, supply and install 2</t>
    </r>
    <r>
      <rPr>
        <vertAlign val="superscript"/>
        <sz val="10"/>
        <color theme="1"/>
        <rFont val="Times New Roman"/>
        <family val="1"/>
      </rPr>
      <t>mm</t>
    </r>
    <r>
      <rPr>
        <sz val="10"/>
        <color theme="1"/>
        <rFont val="Times New Roman"/>
        <family val="1"/>
      </rPr>
      <t xml:space="preserve"> Eclipse Pur vinyl sheeting with welded joints as per specification</t>
    </r>
  </si>
  <si>
    <r>
      <rPr>
        <sz val="10"/>
        <rFont val="Arial"/>
        <family val="2"/>
      </rPr>
      <t xml:space="preserve">       m</t>
    </r>
    <r>
      <rPr>
        <sz val="10"/>
        <rFont val="Calibri"/>
        <family val="2"/>
      </rPr>
      <t>²</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</si>
</sst>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quot;R&quot;* #,##0.00_-;\-&quot;R&quot;* #,##0.00_-;_-&quot;R&quot;* &quot;-&quot;??_-;_-@_-"/>
    <numFmt numFmtId="165" formatCode="0.0"/>
  </numFmts>
  <fonts count="18" x14ac:knownFonts="1">
    <font>
      <sz val="11"/>
      <color theme="1"/>
      <name val="Calibri"/>
      <family val="2"/>
      <scheme val="minor"/>
    </font>
    <font>
      <sz val="10"/>
      <name val="Arial"/>
      <family val="2"/>
    </font>
    <font>
      <b/>
      <u/>
      <sz val="10"/>
      <name val="Arial"/>
      <family val="2"/>
    </font>
    <font>
      <b/>
      <sz val="10"/>
      <name val="Arial"/>
      <family val="2"/>
    </font>
    <font>
      <b/>
      <sz val="11"/>
      <name val="Arial"/>
      <family val="2"/>
    </font>
    <font>
      <b/>
      <u/>
      <sz val="10"/>
      <color theme="1"/>
      <name val="Arial"/>
      <family val="2"/>
    </font>
    <font>
      <b/>
      <sz val="12"/>
      <name val="Arial"/>
      <family val="2"/>
    </font>
    <font>
      <b/>
      <sz val="11"/>
      <color theme="1"/>
      <name val="Calibri"/>
      <family val="2"/>
      <scheme val="minor"/>
    </font>
    <font>
      <b/>
      <u/>
      <sz val="11"/>
      <color theme="1"/>
      <name val="Calibri"/>
      <family val="2"/>
      <scheme val="minor"/>
    </font>
    <font>
      <u/>
      <sz val="10"/>
      <name val="Arial"/>
      <family val="2"/>
    </font>
    <font>
      <u/>
      <sz val="11"/>
      <color theme="1"/>
      <name val="Calibri"/>
      <family val="2"/>
      <scheme val="minor"/>
    </font>
    <font>
      <sz val="10"/>
      <color theme="1"/>
      <name val="Arial"/>
      <family val="2"/>
    </font>
    <font>
      <u val="singleAccounting"/>
      <sz val="11"/>
      <color theme="1"/>
      <name val="Calibri"/>
      <family val="2"/>
      <scheme val="minor"/>
    </font>
    <font>
      <b/>
      <sz val="10"/>
      <color theme="1"/>
      <name val="Arial"/>
      <family val="2"/>
    </font>
    <font>
      <sz val="10"/>
      <color theme="1"/>
      <name val="Times New Roman"/>
      <family val="1"/>
    </font>
    <font>
      <vertAlign val="superscript"/>
      <sz val="10"/>
      <color theme="1"/>
      <name val="Times New Roman"/>
      <family val="1"/>
    </font>
    <font>
      <sz val="10"/>
      <name val="Calibri"/>
      <family val="2"/>
    </font>
    <font>
      <sz val="10"/>
      <color rgb="FFFF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43" fontId="1" fillId="0" borderId="0" applyFont="0" applyFill="0" applyBorder="0" applyAlignment="0" applyProtection="0"/>
  </cellStyleXfs>
  <cellXfs count="133">
    <xf numFmtId="0" fontId="0" fillId="0" borderId="0" xfId="0"/>
    <xf numFmtId="15" fontId="2" fillId="0" borderId="0" xfId="1" applyNumberFormat="1" applyFont="1" applyAlignment="1">
      <alignment horizontal="left"/>
    </xf>
    <xf numFmtId="15" fontId="2" fillId="0" borderId="0" xfId="1" applyNumberFormat="1" applyFont="1" applyAlignment="1">
      <alignment horizontal="left" vertical="top"/>
    </xf>
    <xf numFmtId="0" fontId="3" fillId="0" borderId="0" xfId="1" applyFont="1"/>
    <xf numFmtId="0" fontId="4" fillId="0" borderId="0" xfId="1" applyFont="1"/>
    <xf numFmtId="0" fontId="3" fillId="0" borderId="1" xfId="1" applyFont="1" applyBorder="1" applyAlignment="1">
      <alignment horizontal="center"/>
    </xf>
    <xf numFmtId="0" fontId="3" fillId="0" borderId="1" xfId="1" applyFont="1" applyBorder="1" applyAlignment="1">
      <alignment horizontal="center" vertical="top"/>
    </xf>
    <xf numFmtId="0" fontId="1" fillId="0" borderId="2" xfId="1" applyBorder="1" applyAlignment="1">
      <alignment horizontal="center"/>
    </xf>
    <xf numFmtId="0" fontId="2" fillId="0" borderId="0" xfId="1" applyFont="1" applyAlignment="1">
      <alignment vertical="top"/>
    </xf>
    <xf numFmtId="0" fontId="1" fillId="0" borderId="3" xfId="1" applyBorder="1" applyAlignment="1">
      <alignment horizontal="center"/>
    </xf>
    <xf numFmtId="0" fontId="1" fillId="0" borderId="2" xfId="1" applyBorder="1"/>
    <xf numFmtId="0" fontId="1" fillId="0" borderId="4" xfId="1" applyBorder="1" applyAlignment="1">
      <alignment horizontal="right"/>
    </xf>
    <xf numFmtId="0" fontId="1" fillId="0" borderId="2" xfId="1" applyBorder="1" applyAlignment="1">
      <alignment horizontal="right"/>
    </xf>
    <xf numFmtId="0" fontId="3" fillId="0" borderId="2" xfId="1" applyFont="1" applyBorder="1" applyAlignment="1">
      <alignment horizontal="center"/>
    </xf>
    <xf numFmtId="0" fontId="2" fillId="0" borderId="0" xfId="1" applyFont="1" applyAlignment="1">
      <alignment vertical="top" wrapText="1"/>
    </xf>
    <xf numFmtId="2" fontId="1" fillId="0" borderId="2" xfId="1" applyNumberFormat="1" applyBorder="1" applyAlignment="1">
      <alignment horizontal="center"/>
    </xf>
    <xf numFmtId="164" fontId="1" fillId="0" borderId="4" xfId="1" applyNumberFormat="1" applyBorder="1" applyAlignment="1">
      <alignment horizontal="right"/>
    </xf>
    <xf numFmtId="164" fontId="1" fillId="0" borderId="2" xfId="1" applyNumberFormat="1" applyBorder="1" applyAlignment="1">
      <alignment horizontal="right"/>
    </xf>
    <xf numFmtId="0" fontId="1" fillId="0" borderId="0" xfId="1" applyAlignment="1">
      <alignment vertical="top" wrapText="1"/>
    </xf>
    <xf numFmtId="165" fontId="1" fillId="0" borderId="2" xfId="1" applyNumberFormat="1" applyBorder="1" applyAlignment="1">
      <alignment horizontal="center"/>
    </xf>
    <xf numFmtId="0" fontId="5" fillId="0" borderId="0" xfId="0" applyFont="1" applyAlignment="1">
      <alignment vertical="top"/>
    </xf>
    <xf numFmtId="0" fontId="1" fillId="2" borderId="2" xfId="1" applyFill="1" applyBorder="1" applyAlignment="1">
      <alignment horizontal="center"/>
    </xf>
    <xf numFmtId="0" fontId="3" fillId="2" borderId="0" xfId="1" applyFont="1" applyFill="1" applyAlignment="1">
      <alignment horizontal="right" vertical="top"/>
    </xf>
    <xf numFmtId="0" fontId="1" fillId="2" borderId="3" xfId="1" applyFill="1" applyBorder="1" applyAlignment="1">
      <alignment horizontal="center"/>
    </xf>
    <xf numFmtId="2" fontId="1" fillId="2" borderId="2" xfId="1" applyNumberFormat="1" applyFill="1" applyBorder="1" applyAlignment="1">
      <alignment horizontal="center"/>
    </xf>
    <xf numFmtId="164" fontId="1" fillId="2" borderId="4" xfId="1" applyNumberFormat="1" applyFill="1" applyBorder="1" applyAlignment="1">
      <alignment horizontal="right"/>
    </xf>
    <xf numFmtId="164" fontId="3" fillId="2" borderId="2" xfId="1" applyNumberFormat="1" applyFont="1" applyFill="1" applyBorder="1" applyAlignment="1">
      <alignment horizontal="right"/>
    </xf>
    <xf numFmtId="0" fontId="1" fillId="3" borderId="2" xfId="1" applyFill="1" applyBorder="1" applyAlignment="1">
      <alignment horizontal="center"/>
    </xf>
    <xf numFmtId="0" fontId="1" fillId="0" borderId="0" xfId="1" applyAlignment="1">
      <alignment vertical="top"/>
    </xf>
    <xf numFmtId="2" fontId="1" fillId="3" borderId="2" xfId="1" applyNumberFormat="1" applyFill="1" applyBorder="1" applyAlignment="1">
      <alignment horizontal="center"/>
    </xf>
    <xf numFmtId="0" fontId="3" fillId="2" borderId="0" xfId="1" applyFont="1" applyFill="1" applyAlignment="1">
      <alignment horizontal="right" vertical="top" wrapText="1"/>
    </xf>
    <xf numFmtId="0" fontId="2" fillId="0" borderId="0" xfId="1" applyFont="1" applyAlignment="1">
      <alignment horizontal="left" vertical="top"/>
    </xf>
    <xf numFmtId="164" fontId="3" fillId="0" borderId="2" xfId="1" applyNumberFormat="1" applyFont="1" applyBorder="1" applyAlignment="1">
      <alignment horizontal="right"/>
    </xf>
    <xf numFmtId="0" fontId="3" fillId="0" borderId="0" xfId="1" applyFont="1" applyAlignment="1">
      <alignment horizontal="right" vertical="top"/>
    </xf>
    <xf numFmtId="0" fontId="1" fillId="0" borderId="0" xfId="1" applyAlignment="1">
      <alignment horizontal="left" vertical="top" wrapText="1"/>
    </xf>
    <xf numFmtId="0" fontId="1" fillId="0" borderId="0" xfId="1" applyAlignment="1">
      <alignment horizontal="left" vertical="top"/>
    </xf>
    <xf numFmtId="0" fontId="2" fillId="0" borderId="0" xfId="1" applyFont="1" applyAlignment="1">
      <alignment horizontal="left" vertical="top" wrapText="1"/>
    </xf>
    <xf numFmtId="1" fontId="3" fillId="0" borderId="2" xfId="1" applyNumberFormat="1" applyFont="1" applyBorder="1" applyAlignment="1">
      <alignment horizontal="center"/>
    </xf>
    <xf numFmtId="0" fontId="3" fillId="0" borderId="0" xfId="1" applyFont="1" applyAlignment="1">
      <alignment vertical="top"/>
    </xf>
    <xf numFmtId="0" fontId="1" fillId="0" borderId="2" xfId="1" applyBorder="1" applyAlignment="1">
      <alignment vertical="top" wrapText="1"/>
    </xf>
    <xf numFmtId="0" fontId="4" fillId="0" borderId="5" xfId="1" applyFont="1" applyBorder="1" applyAlignment="1">
      <alignment horizontal="center"/>
    </xf>
    <xf numFmtId="0" fontId="4" fillId="0" borderId="6" xfId="1" applyFont="1" applyBorder="1" applyAlignment="1">
      <alignment vertical="top"/>
    </xf>
    <xf numFmtId="2" fontId="1" fillId="3" borderId="9" xfId="1" applyNumberFormat="1" applyFill="1" applyBorder="1" applyAlignment="1">
      <alignment horizontal="center"/>
    </xf>
    <xf numFmtId="0" fontId="1" fillId="0" borderId="10" xfId="1" applyBorder="1"/>
    <xf numFmtId="0" fontId="3" fillId="0" borderId="0" xfId="1" applyFont="1" applyAlignment="1">
      <alignment horizontal="left" vertical="top" wrapText="1"/>
    </xf>
    <xf numFmtId="0" fontId="3" fillId="0" borderId="0" xfId="1" applyFont="1" applyAlignment="1">
      <alignment horizontal="left" vertical="top"/>
    </xf>
    <xf numFmtId="164" fontId="1" fillId="0" borderId="0" xfId="1" applyNumberFormat="1" applyAlignment="1">
      <alignment horizontal="right"/>
    </xf>
    <xf numFmtId="164" fontId="1" fillId="0" borderId="11" xfId="1" applyNumberFormat="1" applyBorder="1" applyAlignment="1">
      <alignment horizontal="right"/>
    </xf>
    <xf numFmtId="164" fontId="3" fillId="0" borderId="11" xfId="1" applyNumberFormat="1" applyFont="1" applyBorder="1" applyAlignment="1">
      <alignment horizontal="right"/>
    </xf>
    <xf numFmtId="15" fontId="3" fillId="0" borderId="0" xfId="1" applyNumberFormat="1" applyFont="1" applyAlignment="1">
      <alignment horizontal="center"/>
    </xf>
    <xf numFmtId="43" fontId="0" fillId="0" borderId="0" xfId="2" applyFont="1" applyAlignment="1">
      <alignment horizontal="center"/>
    </xf>
    <xf numFmtId="43" fontId="0" fillId="0" borderId="0" xfId="2" applyFont="1" applyFill="1" applyBorder="1"/>
    <xf numFmtId="43" fontId="0" fillId="0" borderId="0" xfId="2" applyFont="1"/>
    <xf numFmtId="0" fontId="1" fillId="0" borderId="0" xfId="1" applyAlignment="1">
      <alignment horizontal="center"/>
    </xf>
    <xf numFmtId="0" fontId="1" fillId="0" borderId="0" xfId="1"/>
    <xf numFmtId="0" fontId="2" fillId="0" borderId="0" xfId="1" applyFont="1" applyAlignment="1">
      <alignment horizontal="center" wrapText="1"/>
    </xf>
    <xf numFmtId="0" fontId="2" fillId="0" borderId="0" xfId="1" applyFont="1" applyAlignment="1">
      <alignment horizontal="left"/>
    </xf>
    <xf numFmtId="0" fontId="8" fillId="0" borderId="0" xfId="1" applyFont="1" applyAlignment="1">
      <alignment vertical="top"/>
    </xf>
    <xf numFmtId="0" fontId="9" fillId="0" borderId="0" xfId="1" applyFont="1" applyAlignment="1">
      <alignment horizontal="left"/>
    </xf>
    <xf numFmtId="0" fontId="8" fillId="0" borderId="0" xfId="1" applyFont="1" applyAlignment="1">
      <alignment horizontal="center" vertical="top"/>
    </xf>
    <xf numFmtId="0" fontId="7" fillId="0" borderId="0" xfId="1" applyFont="1"/>
    <xf numFmtId="0" fontId="8" fillId="0" borderId="0" xfId="1" applyFont="1"/>
    <xf numFmtId="0" fontId="10" fillId="0" borderId="0" xfId="1" applyFont="1"/>
    <xf numFmtId="0" fontId="8" fillId="0" borderId="0" xfId="1" applyFont="1" applyAlignment="1">
      <alignment horizontal="center"/>
    </xf>
    <xf numFmtId="43" fontId="8" fillId="0" borderId="0" xfId="2" applyFont="1" applyAlignment="1">
      <alignment horizontal="left"/>
    </xf>
    <xf numFmtId="43" fontId="8" fillId="0" borderId="0" xfId="2" applyFont="1" applyAlignment="1">
      <alignment horizontal="center"/>
    </xf>
    <xf numFmtId="0" fontId="11" fillId="0" borderId="0" xfId="1" applyFont="1" applyAlignment="1">
      <alignment horizontal="center"/>
    </xf>
    <xf numFmtId="43" fontId="10" fillId="0" borderId="0" xfId="2" applyFont="1" applyAlignment="1">
      <alignment horizontal="left"/>
    </xf>
    <xf numFmtId="43" fontId="10" fillId="0" borderId="0" xfId="2" applyFont="1" applyAlignment="1">
      <alignment horizontal="center"/>
    </xf>
    <xf numFmtId="43" fontId="0" fillId="0" borderId="0" xfId="2" applyFont="1" applyAlignment="1">
      <alignment horizontal="right"/>
    </xf>
    <xf numFmtId="43" fontId="11" fillId="0" borderId="0" xfId="2" applyFont="1" applyFill="1"/>
    <xf numFmtId="43" fontId="11" fillId="0" borderId="0" xfId="2" applyFont="1"/>
    <xf numFmtId="43" fontId="12" fillId="0" borderId="0" xfId="2" applyFont="1"/>
    <xf numFmtId="43" fontId="3" fillId="0" borderId="0" xfId="2" applyFont="1" applyBorder="1" applyAlignment="1">
      <alignment vertical="center"/>
    </xf>
    <xf numFmtId="43" fontId="3" fillId="0" borderId="0" xfId="2" applyFont="1"/>
    <xf numFmtId="43" fontId="1" fillId="0" borderId="0" xfId="2" applyFont="1" applyAlignment="1">
      <alignment horizontal="center"/>
    </xf>
    <xf numFmtId="43" fontId="3" fillId="0" borderId="0" xfId="2" applyFont="1" applyBorder="1"/>
    <xf numFmtId="43" fontId="11" fillId="0" borderId="0" xfId="2" applyFont="1" applyBorder="1"/>
    <xf numFmtId="43" fontId="1" fillId="0" borderId="0" xfId="2" applyFont="1"/>
    <xf numFmtId="43" fontId="11" fillId="0" borderId="0" xfId="2" applyFont="1" applyAlignment="1">
      <alignment horizontal="center"/>
    </xf>
    <xf numFmtId="43" fontId="1" fillId="0" borderId="0" xfId="2" applyFont="1" applyAlignment="1">
      <alignment horizontal="right"/>
    </xf>
    <xf numFmtId="0" fontId="3" fillId="0" borderId="0" xfId="1" applyFont="1" applyAlignment="1">
      <alignment horizontal="left"/>
    </xf>
    <xf numFmtId="0" fontId="6" fillId="0" borderId="0" xfId="1" applyFont="1" applyAlignment="1">
      <alignment horizontal="center"/>
    </xf>
    <xf numFmtId="43" fontId="3" fillId="0" borderId="0" xfId="2" applyFont="1" applyAlignment="1">
      <alignment horizontal="right"/>
    </xf>
    <xf numFmtId="43" fontId="3" fillId="0" borderId="12" xfId="2" applyFont="1" applyBorder="1"/>
    <xf numFmtId="43" fontId="13" fillId="0" borderId="0" xfId="2" applyFont="1"/>
    <xf numFmtId="43" fontId="13" fillId="0" borderId="0" xfId="2" applyFont="1" applyBorder="1"/>
    <xf numFmtId="0" fontId="14" fillId="0" borderId="0" xfId="0" applyFont="1" applyAlignment="1">
      <alignment wrapText="1"/>
    </xf>
    <xf numFmtId="0" fontId="1" fillId="3" borderId="0" xfId="1" applyFill="1" applyAlignment="1">
      <alignment horizontal="center" vertical="center"/>
    </xf>
    <xf numFmtId="164" fontId="1" fillId="0" borderId="17" xfId="1" applyNumberFormat="1" applyBorder="1" applyAlignment="1">
      <alignment horizontal="right"/>
    </xf>
    <xf numFmtId="164" fontId="3" fillId="2" borderId="2" xfId="1" applyNumberFormat="1" applyFont="1" applyFill="1" applyBorder="1" applyAlignment="1">
      <alignment horizontal="left"/>
    </xf>
    <xf numFmtId="0" fontId="1" fillId="3" borderId="19" xfId="1" applyFill="1" applyBorder="1" applyAlignment="1">
      <alignment horizontal="center"/>
    </xf>
    <xf numFmtId="164" fontId="1" fillId="0" borderId="19" xfId="1" applyNumberFormat="1" applyBorder="1" applyAlignment="1">
      <alignment horizontal="right"/>
    </xf>
    <xf numFmtId="2" fontId="1" fillId="0" borderId="0" xfId="1" applyNumberFormat="1" applyAlignment="1">
      <alignment horizontal="center"/>
    </xf>
    <xf numFmtId="164" fontId="3" fillId="0" borderId="0" xfId="1" applyNumberFormat="1" applyFont="1" applyAlignment="1">
      <alignment horizontal="left"/>
    </xf>
    <xf numFmtId="0" fontId="1" fillId="3" borderId="10" xfId="1" applyFill="1" applyBorder="1" applyAlignment="1">
      <alignment horizontal="center" vertical="center"/>
    </xf>
    <xf numFmtId="0" fontId="1" fillId="0" borderId="10" xfId="1" applyBorder="1" applyAlignment="1">
      <alignment horizontal="left" vertical="top" wrapText="1"/>
    </xf>
    <xf numFmtId="0" fontId="1" fillId="0" borderId="2" xfId="1" applyBorder="1" applyAlignment="1">
      <alignment horizontal="left" vertical="top" wrapText="1"/>
    </xf>
    <xf numFmtId="165" fontId="1" fillId="0" borderId="9" xfId="1" applyNumberFormat="1" applyBorder="1" applyAlignment="1">
      <alignment horizontal="center"/>
    </xf>
    <xf numFmtId="0" fontId="1" fillId="0" borderId="9" xfId="1" applyBorder="1" applyAlignment="1">
      <alignment vertical="top" wrapText="1"/>
    </xf>
    <xf numFmtId="0" fontId="1" fillId="0" borderId="18" xfId="1" applyBorder="1" applyAlignment="1">
      <alignment horizontal="center"/>
    </xf>
    <xf numFmtId="0" fontId="1" fillId="3" borderId="9" xfId="1" applyFill="1" applyBorder="1" applyAlignment="1">
      <alignment horizontal="center"/>
    </xf>
    <xf numFmtId="164" fontId="1" fillId="0" borderId="20" xfId="1" applyNumberFormat="1" applyBorder="1" applyAlignment="1">
      <alignment horizontal="right"/>
    </xf>
    <xf numFmtId="164" fontId="1" fillId="0" borderId="9" xfId="1" applyNumberFormat="1" applyBorder="1" applyAlignment="1">
      <alignment horizontal="right"/>
    </xf>
    <xf numFmtId="0" fontId="1" fillId="2" borderId="1" xfId="1" applyFill="1" applyBorder="1" applyAlignment="1">
      <alignment horizontal="center"/>
    </xf>
    <xf numFmtId="0" fontId="3" fillId="2" borderId="14" xfId="1" applyFont="1" applyFill="1" applyBorder="1" applyAlignment="1">
      <alignment horizontal="right" vertical="top"/>
    </xf>
    <xf numFmtId="0" fontId="1" fillId="2" borderId="13" xfId="1" applyFill="1" applyBorder="1" applyAlignment="1">
      <alignment horizontal="center"/>
    </xf>
    <xf numFmtId="2" fontId="1" fillId="2" borderId="1" xfId="1" applyNumberFormat="1" applyFill="1" applyBorder="1" applyAlignment="1">
      <alignment horizontal="center"/>
    </xf>
    <xf numFmtId="164" fontId="1" fillId="2" borderId="15" xfId="1" applyNumberFormat="1" applyFill="1" applyBorder="1" applyAlignment="1">
      <alignment horizontal="right"/>
    </xf>
    <xf numFmtId="164" fontId="3" fillId="2" borderId="1" xfId="1" applyNumberFormat="1" applyFont="1" applyFill="1" applyBorder="1" applyAlignment="1">
      <alignment horizontal="left"/>
    </xf>
    <xf numFmtId="0" fontId="17" fillId="0" borderId="1" xfId="1" applyFont="1" applyBorder="1" applyAlignment="1">
      <alignment horizontal="center"/>
    </xf>
    <xf numFmtId="0" fontId="3" fillId="0" borderId="14" xfId="1" applyFont="1" applyBorder="1" applyAlignment="1">
      <alignment horizontal="left" vertical="top"/>
    </xf>
    <xf numFmtId="0" fontId="1" fillId="0" borderId="13" xfId="1" applyBorder="1" applyAlignment="1">
      <alignment horizontal="center"/>
    </xf>
    <xf numFmtId="2" fontId="1" fillId="0" borderId="14" xfId="1" applyNumberFormat="1" applyBorder="1" applyAlignment="1">
      <alignment horizontal="center"/>
    </xf>
    <xf numFmtId="164" fontId="1" fillId="0" borderId="14" xfId="1" applyNumberFormat="1" applyBorder="1" applyAlignment="1">
      <alignment horizontal="right"/>
    </xf>
    <xf numFmtId="164" fontId="3" fillId="0" borderId="15" xfId="1" applyNumberFormat="1" applyFont="1" applyBorder="1" applyAlignment="1">
      <alignment horizontal="left"/>
    </xf>
    <xf numFmtId="2" fontId="2" fillId="0" borderId="1" xfId="1" applyNumberFormat="1" applyFont="1" applyBorder="1" applyAlignment="1">
      <alignment horizontal="center"/>
    </xf>
    <xf numFmtId="164" fontId="6" fillId="0" borderId="6" xfId="1" applyNumberFormat="1" applyFont="1" applyBorder="1" applyAlignment="1">
      <alignment horizontal="center"/>
    </xf>
    <xf numFmtId="164" fontId="6" fillId="0" borderId="7" xfId="1" applyNumberFormat="1" applyFont="1" applyBorder="1" applyAlignment="1">
      <alignment horizontal="center"/>
    </xf>
    <xf numFmtId="164" fontId="6" fillId="0" borderId="8" xfId="1" applyNumberFormat="1" applyFont="1" applyBorder="1" applyAlignment="1">
      <alignment horizontal="center"/>
    </xf>
    <xf numFmtId="15" fontId="2" fillId="0" borderId="0" xfId="1" applyNumberFormat="1" applyFont="1" applyAlignment="1">
      <alignment horizontal="center" vertical="top"/>
    </xf>
    <xf numFmtId="0" fontId="3" fillId="0" borderId="13" xfId="1" applyFont="1" applyBorder="1" applyAlignment="1">
      <alignment horizontal="center"/>
    </xf>
    <xf numFmtId="0" fontId="1" fillId="0" borderId="14" xfId="1" applyBorder="1" applyAlignment="1">
      <alignment horizontal="center"/>
    </xf>
    <xf numFmtId="0" fontId="1" fillId="0" borderId="15" xfId="1" applyBorder="1" applyAlignment="1">
      <alignment horizontal="center"/>
    </xf>
    <xf numFmtId="165" fontId="1" fillId="0" borderId="3" xfId="1" applyNumberFormat="1" applyBorder="1" applyAlignment="1">
      <alignment horizontal="center"/>
    </xf>
    <xf numFmtId="165" fontId="1" fillId="0" borderId="0" xfId="1" applyNumberFormat="1" applyAlignment="1">
      <alignment horizontal="center"/>
    </xf>
    <xf numFmtId="165" fontId="1" fillId="0" borderId="16" xfId="1" applyNumberFormat="1" applyBorder="1" applyAlignment="1">
      <alignment horizontal="center"/>
    </xf>
    <xf numFmtId="0" fontId="3" fillId="0" borderId="18" xfId="1" applyFont="1" applyBorder="1" applyAlignment="1">
      <alignment horizontal="left" vertical="top" wrapText="1"/>
    </xf>
    <xf numFmtId="0" fontId="3" fillId="0" borderId="19" xfId="1" applyFont="1" applyBorder="1" applyAlignment="1">
      <alignment horizontal="left" vertical="top" wrapText="1"/>
    </xf>
    <xf numFmtId="15" fontId="2" fillId="0" borderId="0" xfId="2" applyNumberFormat="1" applyFont="1" applyAlignment="1">
      <alignment horizontal="left"/>
    </xf>
    <xf numFmtId="0" fontId="2" fillId="0" borderId="0" xfId="1" applyFont="1" applyAlignment="1">
      <alignment horizontal="center" wrapText="1"/>
    </xf>
    <xf numFmtId="0" fontId="3" fillId="0" borderId="0" xfId="1" applyFont="1" applyAlignment="1">
      <alignment horizontal="left"/>
    </xf>
    <xf numFmtId="0" fontId="6" fillId="0" borderId="0" xfId="1" applyFont="1" applyAlignment="1">
      <alignment horizontal="left"/>
    </xf>
  </cellXfs>
  <cellStyles count="3">
    <cellStyle name="Comma 3" xfId="2" xr:uid="{00000000-0005-0000-0000-000000000000}"/>
    <cellStyle name="Normal" xfId="0" builtinId="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khozasiz\AppData\Local\Microsoft\Windows\INetCache\Content.Outlook\O3FCSOZ4\Haematology%20Ward%20Re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Pg"/>
      <sheetName val="Executive Sum"/>
      <sheetName val="Summary  (2)"/>
      <sheetName val="Summary (2)"/>
      <sheetName val="Pediatric ward"/>
      <sheetName val="Ped Ward 2"/>
      <sheetName val="Phase 1"/>
      <sheetName val="Phase 2"/>
      <sheetName val="Basis Of Extimate"/>
      <sheetName val="Estimate Details"/>
      <sheetName val="Estimate Summary"/>
      <sheetName val="Fees"/>
      <sheetName val="Pharmacy 2"/>
      <sheetName val="Details "/>
      <sheetName val="Detail (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G217"/>
  <sheetViews>
    <sheetView workbookViewId="0">
      <selection activeCell="C1" sqref="C1"/>
    </sheetView>
  </sheetViews>
  <sheetFormatPr defaultRowHeight="14.5" x14ac:dyDescent="0.35"/>
  <cols>
    <col min="2" max="2" width="9.81640625" customWidth="1"/>
    <col min="3" max="3" width="47.453125" customWidth="1"/>
    <col min="4" max="4" width="10.7265625" customWidth="1"/>
    <col min="5" max="5" width="8.54296875" customWidth="1"/>
    <col min="6" max="6" width="13.1796875" customWidth="1"/>
    <col min="7" max="7" width="13.7265625" customWidth="1"/>
  </cols>
  <sheetData>
    <row r="2" spans="2:7" x14ac:dyDescent="0.35">
      <c r="B2" s="1"/>
      <c r="C2" s="2"/>
      <c r="D2" s="3"/>
      <c r="E2" s="3"/>
      <c r="F2" s="3"/>
      <c r="G2" s="3"/>
    </row>
    <row r="3" spans="2:7" x14ac:dyDescent="0.35">
      <c r="B3" s="4"/>
      <c r="C3" s="120" t="s">
        <v>109</v>
      </c>
      <c r="D3" s="120"/>
      <c r="E3" s="120"/>
      <c r="F3" s="120"/>
      <c r="G3" s="3"/>
    </row>
    <row r="4" spans="2:7" x14ac:dyDescent="0.35">
      <c r="B4" s="121" t="s">
        <v>110</v>
      </c>
      <c r="C4" s="122"/>
      <c r="D4" s="122"/>
      <c r="E4" s="122"/>
      <c r="F4" s="122"/>
      <c r="G4" s="123"/>
    </row>
    <row r="5" spans="2:7" x14ac:dyDescent="0.35">
      <c r="B5" s="5" t="s">
        <v>0</v>
      </c>
      <c r="C5" s="6" t="s">
        <v>1</v>
      </c>
      <c r="D5" s="5" t="s">
        <v>2</v>
      </c>
      <c r="E5" s="5" t="s">
        <v>3</v>
      </c>
      <c r="F5" s="5" t="s">
        <v>4</v>
      </c>
      <c r="G5" s="5" t="s">
        <v>5</v>
      </c>
    </row>
    <row r="6" spans="2:7" x14ac:dyDescent="0.35">
      <c r="B6" s="7"/>
      <c r="C6" s="8"/>
      <c r="D6" s="9"/>
      <c r="E6" s="43"/>
      <c r="F6" s="11"/>
      <c r="G6" s="12"/>
    </row>
    <row r="7" spans="2:7" x14ac:dyDescent="0.35">
      <c r="B7" s="13">
        <v>1</v>
      </c>
      <c r="C7" s="8" t="s">
        <v>6</v>
      </c>
      <c r="D7" s="9"/>
      <c r="E7" s="10"/>
      <c r="F7" s="11"/>
      <c r="G7" s="12"/>
    </row>
    <row r="8" spans="2:7" x14ac:dyDescent="0.35">
      <c r="B8" s="13"/>
      <c r="C8" s="8"/>
      <c r="D8" s="9"/>
      <c r="E8" s="10"/>
      <c r="F8" s="11"/>
      <c r="G8" s="12"/>
    </row>
    <row r="9" spans="2:7" ht="15" customHeight="1" x14ac:dyDescent="0.35">
      <c r="B9" s="7"/>
      <c r="C9" s="14" t="s">
        <v>7</v>
      </c>
      <c r="D9" s="9"/>
      <c r="E9" s="15"/>
      <c r="F9" s="16"/>
      <c r="G9" s="17"/>
    </row>
    <row r="10" spans="2:7" x14ac:dyDescent="0.35">
      <c r="B10" s="7"/>
      <c r="C10" s="14"/>
      <c r="D10" s="9"/>
      <c r="E10" s="15"/>
      <c r="F10" s="16"/>
      <c r="G10" s="17"/>
    </row>
    <row r="11" spans="2:7" ht="52.5" customHeight="1" x14ac:dyDescent="0.35">
      <c r="B11" s="7">
        <v>1.1000000000000001</v>
      </c>
      <c r="C11" s="18" t="s">
        <v>113</v>
      </c>
      <c r="D11" s="9" t="s">
        <v>0</v>
      </c>
      <c r="E11" s="15">
        <v>1</v>
      </c>
      <c r="F11" s="16"/>
      <c r="G11" s="17"/>
    </row>
    <row r="12" spans="2:7" x14ac:dyDescent="0.35">
      <c r="B12" s="7"/>
      <c r="C12" s="18"/>
      <c r="D12" s="9"/>
      <c r="E12" s="15"/>
      <c r="F12" s="16"/>
      <c r="G12" s="17"/>
    </row>
    <row r="13" spans="2:7" ht="53.25" customHeight="1" x14ac:dyDescent="0.35">
      <c r="B13" s="19">
        <v>1.2</v>
      </c>
      <c r="C13" s="18" t="s">
        <v>8</v>
      </c>
      <c r="D13" s="9" t="s">
        <v>0</v>
      </c>
      <c r="E13" s="15">
        <v>1</v>
      </c>
      <c r="F13" s="16"/>
      <c r="G13" s="17"/>
    </row>
    <row r="14" spans="2:7" x14ac:dyDescent="0.35">
      <c r="B14" s="7"/>
      <c r="C14" s="18"/>
      <c r="D14" s="9"/>
      <c r="E14" s="15"/>
      <c r="F14" s="16"/>
      <c r="G14" s="17"/>
    </row>
    <row r="15" spans="2:7" ht="25.5" customHeight="1" x14ac:dyDescent="0.35">
      <c r="B15" s="7"/>
      <c r="C15" s="14" t="s">
        <v>9</v>
      </c>
      <c r="D15" s="9"/>
      <c r="E15" s="10"/>
      <c r="F15" s="11"/>
      <c r="G15" s="12"/>
    </row>
    <row r="16" spans="2:7" x14ac:dyDescent="0.35">
      <c r="B16" s="7"/>
      <c r="C16" s="20" t="s">
        <v>10</v>
      </c>
      <c r="D16" s="9"/>
      <c r="E16" s="10"/>
      <c r="F16" s="11"/>
      <c r="G16" s="12"/>
    </row>
    <row r="17" spans="2:7" x14ac:dyDescent="0.35">
      <c r="B17" s="7"/>
      <c r="C17" s="8"/>
      <c r="D17" s="9"/>
      <c r="E17" s="10"/>
      <c r="F17" s="11"/>
      <c r="G17" s="12"/>
    </row>
    <row r="18" spans="2:7" ht="15" customHeight="1" x14ac:dyDescent="0.35">
      <c r="B18" s="7">
        <v>1.3</v>
      </c>
      <c r="C18" s="18" t="s">
        <v>11</v>
      </c>
      <c r="D18" s="9" t="s">
        <v>12</v>
      </c>
      <c r="E18" s="15">
        <f>10*3</f>
        <v>30</v>
      </c>
      <c r="F18" s="16"/>
      <c r="G18" s="17"/>
    </row>
    <row r="19" spans="2:7" x14ac:dyDescent="0.35">
      <c r="B19" s="7"/>
      <c r="C19" s="18"/>
      <c r="D19" s="9"/>
      <c r="E19" s="15"/>
      <c r="F19" s="16"/>
      <c r="G19" s="17"/>
    </row>
    <row r="20" spans="2:7" ht="24" customHeight="1" x14ac:dyDescent="0.35">
      <c r="B20" s="7"/>
      <c r="C20" s="14" t="s">
        <v>13</v>
      </c>
      <c r="D20" s="9"/>
      <c r="E20" s="15"/>
      <c r="F20" s="16"/>
      <c r="G20" s="17"/>
    </row>
    <row r="21" spans="2:7" x14ac:dyDescent="0.35">
      <c r="B21" s="7"/>
      <c r="C21" s="18"/>
      <c r="D21" s="9"/>
      <c r="E21" s="15"/>
      <c r="F21" s="16"/>
      <c r="G21" s="17"/>
    </row>
    <row r="22" spans="2:7" ht="26.25" customHeight="1" x14ac:dyDescent="0.35">
      <c r="B22" s="7">
        <v>1.4</v>
      </c>
      <c r="C22" s="18" t="s">
        <v>14</v>
      </c>
      <c r="D22" s="9" t="s">
        <v>15</v>
      </c>
      <c r="E22" s="15">
        <v>4</v>
      </c>
      <c r="F22" s="16"/>
      <c r="G22" s="17"/>
    </row>
    <row r="23" spans="2:7" x14ac:dyDescent="0.35">
      <c r="B23" s="7"/>
      <c r="C23" s="18"/>
      <c r="D23" s="9"/>
      <c r="E23" s="15"/>
      <c r="F23" s="16"/>
      <c r="G23" s="17"/>
    </row>
    <row r="24" spans="2:7" ht="27.75" customHeight="1" x14ac:dyDescent="0.35">
      <c r="B24" s="7">
        <v>1.5</v>
      </c>
      <c r="C24" s="18" t="s">
        <v>16</v>
      </c>
      <c r="D24" s="9" t="s">
        <v>15</v>
      </c>
      <c r="E24" s="15">
        <v>3</v>
      </c>
      <c r="F24" s="16"/>
      <c r="G24" s="17"/>
    </row>
    <row r="25" spans="2:7" x14ac:dyDescent="0.35">
      <c r="B25" s="7"/>
      <c r="C25" s="18"/>
      <c r="D25" s="9"/>
      <c r="E25" s="15"/>
      <c r="F25" s="16"/>
      <c r="G25" s="17"/>
    </row>
    <row r="26" spans="2:7" ht="12.75" customHeight="1" x14ac:dyDescent="0.35">
      <c r="B26" s="7"/>
      <c r="C26" s="14" t="s">
        <v>17</v>
      </c>
      <c r="D26" s="9"/>
      <c r="E26" s="15"/>
      <c r="F26" s="16"/>
      <c r="G26" s="17"/>
    </row>
    <row r="27" spans="2:7" x14ac:dyDescent="0.35">
      <c r="B27" s="7"/>
      <c r="C27" s="18"/>
      <c r="D27" s="9"/>
      <c r="E27" s="15"/>
      <c r="F27" s="16"/>
      <c r="G27" s="17"/>
    </row>
    <row r="28" spans="2:7" ht="39" customHeight="1" x14ac:dyDescent="0.35">
      <c r="B28" s="7"/>
      <c r="C28" s="14" t="s">
        <v>18</v>
      </c>
      <c r="D28" s="9"/>
      <c r="E28" s="15"/>
      <c r="F28" s="16"/>
      <c r="G28" s="17"/>
    </row>
    <row r="29" spans="2:7" x14ac:dyDescent="0.35">
      <c r="B29" s="7"/>
      <c r="C29" s="18"/>
      <c r="D29" s="9"/>
      <c r="E29" s="15"/>
      <c r="F29" s="16"/>
      <c r="G29" s="17"/>
    </row>
    <row r="30" spans="2:7" x14ac:dyDescent="0.35">
      <c r="B30" s="7">
        <v>1.6</v>
      </c>
      <c r="C30" s="18" t="s">
        <v>19</v>
      </c>
      <c r="D30" s="9" t="s">
        <v>12</v>
      </c>
      <c r="E30" s="15">
        <v>10</v>
      </c>
      <c r="F30" s="16"/>
      <c r="G30" s="17"/>
    </row>
    <row r="31" spans="2:7" x14ac:dyDescent="0.35">
      <c r="B31" s="7"/>
      <c r="C31" s="18"/>
      <c r="D31" s="9"/>
      <c r="E31" s="15"/>
      <c r="F31" s="16"/>
      <c r="G31" s="17"/>
    </row>
    <row r="32" spans="2:7" ht="13.5" customHeight="1" x14ac:dyDescent="0.35">
      <c r="B32" s="7">
        <v>1.7</v>
      </c>
      <c r="C32" s="18" t="s">
        <v>20</v>
      </c>
      <c r="D32" s="9" t="s">
        <v>12</v>
      </c>
      <c r="E32" s="15">
        <f>(3*3*5)</f>
        <v>45</v>
      </c>
      <c r="F32" s="16"/>
      <c r="G32" s="17"/>
    </row>
    <row r="33" spans="2:7" x14ac:dyDescent="0.35">
      <c r="B33" s="7"/>
      <c r="C33" s="18"/>
      <c r="D33" s="9"/>
      <c r="E33" s="15"/>
      <c r="F33" s="16"/>
      <c r="G33" s="17"/>
    </row>
    <row r="34" spans="2:7" ht="14.25" customHeight="1" x14ac:dyDescent="0.35">
      <c r="B34" s="7"/>
      <c r="C34" s="14" t="s">
        <v>7</v>
      </c>
      <c r="D34" s="9"/>
      <c r="E34" s="15"/>
      <c r="F34" s="16"/>
      <c r="G34" s="17"/>
    </row>
    <row r="35" spans="2:7" x14ac:dyDescent="0.35">
      <c r="B35" s="7"/>
      <c r="C35" s="18"/>
      <c r="D35" s="9"/>
      <c r="E35" s="15"/>
      <c r="F35" s="16"/>
      <c r="G35" s="17"/>
    </row>
    <row r="36" spans="2:7" ht="38.25" customHeight="1" x14ac:dyDescent="0.35">
      <c r="B36" s="19">
        <v>1.9</v>
      </c>
      <c r="C36" s="18" t="s">
        <v>21</v>
      </c>
      <c r="D36" s="9" t="s">
        <v>0</v>
      </c>
      <c r="E36" s="15">
        <v>1</v>
      </c>
      <c r="F36" s="16"/>
      <c r="G36" s="17"/>
    </row>
    <row r="37" spans="2:7" x14ac:dyDescent="0.35">
      <c r="B37" s="7"/>
      <c r="C37" s="18"/>
      <c r="D37" s="9"/>
      <c r="E37" s="15"/>
      <c r="F37" s="16"/>
      <c r="G37" s="17"/>
    </row>
    <row r="38" spans="2:7" x14ac:dyDescent="0.35">
      <c r="B38" s="21"/>
      <c r="C38" s="22" t="s">
        <v>22</v>
      </c>
      <c r="D38" s="23"/>
      <c r="E38" s="24"/>
      <c r="F38" s="25"/>
      <c r="G38" s="26">
        <f>SUM(G18:G36)</f>
        <v>0</v>
      </c>
    </row>
    <row r="39" spans="2:7" x14ac:dyDescent="0.35">
      <c r="B39" s="7"/>
      <c r="C39" s="8"/>
      <c r="D39" s="9"/>
      <c r="E39" s="10"/>
      <c r="F39" s="11"/>
      <c r="G39" s="12"/>
    </row>
    <row r="40" spans="2:7" x14ac:dyDescent="0.35">
      <c r="B40" s="13">
        <v>2</v>
      </c>
      <c r="C40" s="8" t="s">
        <v>23</v>
      </c>
      <c r="D40" s="9"/>
      <c r="E40" s="27"/>
      <c r="F40" s="16"/>
      <c r="G40" s="17"/>
    </row>
    <row r="41" spans="2:7" x14ac:dyDescent="0.35">
      <c r="B41" s="7"/>
      <c r="C41" s="8"/>
      <c r="D41" s="9"/>
      <c r="E41" s="27"/>
      <c r="F41" s="16"/>
      <c r="G41" s="17"/>
    </row>
    <row r="42" spans="2:7" x14ac:dyDescent="0.35">
      <c r="B42" s="7"/>
      <c r="C42" s="8" t="s">
        <v>24</v>
      </c>
      <c r="D42" s="9"/>
      <c r="E42" s="27"/>
      <c r="F42" s="16"/>
      <c r="G42" s="17"/>
    </row>
    <row r="43" spans="2:7" x14ac:dyDescent="0.35">
      <c r="B43" s="7"/>
      <c r="C43" s="8"/>
      <c r="D43" s="9"/>
      <c r="E43" s="27"/>
      <c r="F43" s="16"/>
      <c r="G43" s="17"/>
    </row>
    <row r="44" spans="2:7" x14ac:dyDescent="0.35">
      <c r="B44" s="7"/>
      <c r="C44" s="8" t="s">
        <v>25</v>
      </c>
      <c r="D44" s="9"/>
      <c r="E44" s="27"/>
      <c r="F44" s="16"/>
      <c r="G44" s="17"/>
    </row>
    <row r="45" spans="2:7" x14ac:dyDescent="0.35">
      <c r="B45" s="7"/>
      <c r="C45" s="8"/>
      <c r="D45" s="9"/>
      <c r="E45" s="27"/>
      <c r="F45" s="16"/>
      <c r="G45" s="17"/>
    </row>
    <row r="46" spans="2:7" ht="25" x14ac:dyDescent="0.35">
      <c r="B46" s="7">
        <v>2.1</v>
      </c>
      <c r="C46" s="18" t="s">
        <v>26</v>
      </c>
      <c r="D46" s="9" t="s">
        <v>12</v>
      </c>
      <c r="E46" s="29">
        <f>2*(3+3+5.5)</f>
        <v>23</v>
      </c>
      <c r="F46" s="16"/>
      <c r="G46" s="17"/>
    </row>
    <row r="47" spans="2:7" x14ac:dyDescent="0.35">
      <c r="B47" s="7"/>
      <c r="C47" s="18"/>
      <c r="D47" s="9"/>
      <c r="E47" s="27"/>
      <c r="F47" s="16"/>
      <c r="G47" s="17"/>
    </row>
    <row r="48" spans="2:7" x14ac:dyDescent="0.35">
      <c r="B48" s="21"/>
      <c r="C48" s="30" t="s">
        <v>22</v>
      </c>
      <c r="D48" s="23"/>
      <c r="E48" s="21"/>
      <c r="F48" s="25"/>
      <c r="G48" s="26">
        <f>SUM(G46:G47)</f>
        <v>0</v>
      </c>
    </row>
    <row r="49" spans="2:7" x14ac:dyDescent="0.35">
      <c r="B49" s="7"/>
      <c r="C49" s="18"/>
      <c r="D49" s="9"/>
      <c r="E49" s="27"/>
      <c r="F49" s="16"/>
      <c r="G49" s="17"/>
    </row>
    <row r="50" spans="2:7" ht="15" customHeight="1" x14ac:dyDescent="0.35">
      <c r="B50" s="13">
        <v>3</v>
      </c>
      <c r="C50" s="14" t="s">
        <v>27</v>
      </c>
      <c r="D50" s="9"/>
      <c r="E50" s="27"/>
      <c r="F50" s="16"/>
      <c r="G50" s="17"/>
    </row>
    <row r="51" spans="2:7" x14ac:dyDescent="0.35">
      <c r="B51" s="13"/>
      <c r="C51" s="14"/>
      <c r="D51" s="9"/>
      <c r="E51" s="27"/>
      <c r="F51" s="16"/>
      <c r="G51" s="17"/>
    </row>
    <row r="52" spans="2:7" ht="24" customHeight="1" x14ac:dyDescent="0.35">
      <c r="B52" s="7"/>
      <c r="C52" s="14" t="s">
        <v>28</v>
      </c>
      <c r="D52" s="9"/>
      <c r="E52" s="27"/>
      <c r="F52" s="16"/>
      <c r="G52" s="17"/>
    </row>
    <row r="53" spans="2:7" x14ac:dyDescent="0.35">
      <c r="B53" s="7"/>
      <c r="C53" s="18"/>
      <c r="D53" s="9"/>
      <c r="E53" s="27"/>
      <c r="F53" s="16"/>
      <c r="G53" s="17"/>
    </row>
    <row r="54" spans="2:7" ht="24" customHeight="1" x14ac:dyDescent="0.35">
      <c r="B54" s="7"/>
      <c r="C54" s="14" t="s">
        <v>29</v>
      </c>
      <c r="D54" s="9"/>
      <c r="E54" s="27"/>
      <c r="F54" s="16"/>
      <c r="G54" s="17"/>
    </row>
    <row r="55" spans="2:7" x14ac:dyDescent="0.35">
      <c r="B55" s="7"/>
      <c r="C55" s="18"/>
      <c r="D55" s="9"/>
      <c r="E55" s="27"/>
      <c r="F55" s="16"/>
      <c r="G55" s="17"/>
    </row>
    <row r="56" spans="2:7" ht="67.5" customHeight="1" x14ac:dyDescent="0.35">
      <c r="B56" s="7">
        <v>3.1</v>
      </c>
      <c r="C56" s="18" t="s">
        <v>111</v>
      </c>
      <c r="D56" s="9" t="s">
        <v>15</v>
      </c>
      <c r="E56" s="27">
        <v>3</v>
      </c>
      <c r="F56" s="16"/>
      <c r="G56" s="17"/>
    </row>
    <row r="57" spans="2:7" x14ac:dyDescent="0.35">
      <c r="B57" s="7"/>
      <c r="C57" s="18"/>
      <c r="D57" s="9"/>
      <c r="E57" s="27"/>
      <c r="F57" s="16"/>
      <c r="G57" s="17"/>
    </row>
    <row r="58" spans="2:7" ht="54" customHeight="1" x14ac:dyDescent="0.35">
      <c r="B58" s="7">
        <v>3.2</v>
      </c>
      <c r="C58" s="18" t="s">
        <v>112</v>
      </c>
      <c r="D58" s="9" t="s">
        <v>15</v>
      </c>
      <c r="E58" s="27">
        <v>10</v>
      </c>
      <c r="F58" s="16"/>
      <c r="G58" s="17"/>
    </row>
    <row r="59" spans="2:7" x14ac:dyDescent="0.35">
      <c r="B59" s="7"/>
      <c r="C59" s="18"/>
      <c r="D59" s="9"/>
      <c r="E59" s="27"/>
      <c r="F59" s="16"/>
      <c r="G59" s="17"/>
    </row>
    <row r="60" spans="2:7" x14ac:dyDescent="0.35">
      <c r="B60" s="21"/>
      <c r="C60" s="30" t="s">
        <v>22</v>
      </c>
      <c r="D60" s="23"/>
      <c r="E60" s="21"/>
      <c r="F60" s="25"/>
      <c r="G60" s="26">
        <f>SUM(G54:G59)</f>
        <v>0</v>
      </c>
    </row>
    <row r="61" spans="2:7" x14ac:dyDescent="0.35">
      <c r="B61" s="13">
        <v>4</v>
      </c>
      <c r="C61" s="31" t="s">
        <v>30</v>
      </c>
      <c r="D61" s="9"/>
      <c r="E61" s="29"/>
      <c r="F61" s="16"/>
      <c r="G61" s="32"/>
    </row>
    <row r="62" spans="2:7" x14ac:dyDescent="0.35">
      <c r="B62" s="13"/>
      <c r="C62" s="31"/>
      <c r="D62" s="9"/>
      <c r="E62" s="29"/>
      <c r="F62" s="16"/>
      <c r="G62" s="32"/>
    </row>
    <row r="63" spans="2:7" x14ac:dyDescent="0.35">
      <c r="B63" s="7"/>
      <c r="C63" s="31" t="s">
        <v>90</v>
      </c>
      <c r="D63" s="9"/>
      <c r="E63" s="29"/>
      <c r="F63" s="16"/>
      <c r="G63" s="32"/>
    </row>
    <row r="64" spans="2:7" x14ac:dyDescent="0.35">
      <c r="B64" s="7"/>
      <c r="C64" s="33"/>
      <c r="D64" s="9"/>
      <c r="E64" s="29"/>
      <c r="F64" s="16"/>
      <c r="G64" s="17"/>
    </row>
    <row r="65" spans="2:7" x14ac:dyDescent="0.35">
      <c r="B65" s="7">
        <v>4.0999999999999996</v>
      </c>
      <c r="C65" s="35" t="s">
        <v>91</v>
      </c>
      <c r="D65" s="9" t="s">
        <v>15</v>
      </c>
      <c r="E65" s="29">
        <v>13</v>
      </c>
      <c r="F65" s="16"/>
      <c r="G65" s="17"/>
    </row>
    <row r="66" spans="2:7" x14ac:dyDescent="0.35">
      <c r="B66" s="7"/>
      <c r="C66" s="33"/>
      <c r="D66" s="9"/>
      <c r="E66" s="29"/>
      <c r="F66" s="16"/>
      <c r="G66" s="17"/>
    </row>
    <row r="67" spans="2:7" x14ac:dyDescent="0.35">
      <c r="B67" s="7">
        <v>4.2</v>
      </c>
      <c r="C67" s="35" t="s">
        <v>92</v>
      </c>
      <c r="D67" s="9" t="s">
        <v>15</v>
      </c>
      <c r="E67" s="29">
        <v>13</v>
      </c>
      <c r="F67" s="16"/>
      <c r="G67" s="17"/>
    </row>
    <row r="68" spans="2:7" x14ac:dyDescent="0.35">
      <c r="B68" s="7"/>
      <c r="C68" s="33"/>
      <c r="D68" s="9"/>
      <c r="E68" s="29"/>
      <c r="F68" s="16"/>
      <c r="G68" s="17"/>
    </row>
    <row r="69" spans="2:7" ht="15" thickBot="1" x14ac:dyDescent="0.4">
      <c r="B69" s="7">
        <v>4.3</v>
      </c>
      <c r="C69" s="35" t="s">
        <v>93</v>
      </c>
      <c r="D69" s="9" t="s">
        <v>15</v>
      </c>
      <c r="E69" s="29">
        <v>13</v>
      </c>
      <c r="F69" s="16"/>
      <c r="G69" s="17"/>
    </row>
    <row r="70" spans="2:7" ht="15" thickBot="1" x14ac:dyDescent="0.4">
      <c r="B70" s="7"/>
      <c r="C70" s="33"/>
      <c r="D70" s="9"/>
      <c r="E70" s="29"/>
      <c r="F70" s="46"/>
      <c r="G70" s="48"/>
    </row>
    <row r="71" spans="2:7" x14ac:dyDescent="0.35">
      <c r="B71" s="21"/>
      <c r="C71" s="30" t="s">
        <v>22</v>
      </c>
      <c r="D71" s="23"/>
      <c r="E71" s="21"/>
      <c r="F71" s="25"/>
      <c r="G71" s="26">
        <f>SUM(G65:G70)</f>
        <v>0</v>
      </c>
    </row>
    <row r="72" spans="2:7" x14ac:dyDescent="0.35">
      <c r="B72" s="7"/>
      <c r="C72" s="31" t="s">
        <v>31</v>
      </c>
      <c r="D72" s="9"/>
      <c r="E72" s="29"/>
      <c r="F72" s="16"/>
      <c r="G72" s="32"/>
    </row>
    <row r="73" spans="2:7" x14ac:dyDescent="0.35">
      <c r="B73" s="7"/>
      <c r="C73" s="33"/>
      <c r="D73" s="9"/>
      <c r="E73" s="29"/>
      <c r="F73" s="16"/>
      <c r="G73" s="32"/>
    </row>
    <row r="74" spans="2:7" x14ac:dyDescent="0.35">
      <c r="B74" s="7"/>
      <c r="C74" s="31" t="s">
        <v>32</v>
      </c>
      <c r="D74" s="9"/>
      <c r="E74" s="29"/>
      <c r="F74" s="16"/>
      <c r="G74" s="32"/>
    </row>
    <row r="75" spans="2:7" x14ac:dyDescent="0.35">
      <c r="B75" s="7"/>
      <c r="C75" s="33"/>
      <c r="D75" s="9"/>
      <c r="E75" s="29"/>
      <c r="F75" s="16"/>
      <c r="G75" s="32"/>
    </row>
    <row r="76" spans="2:7" ht="75.75" customHeight="1" x14ac:dyDescent="0.35">
      <c r="B76" s="7">
        <v>4.0999999999999996</v>
      </c>
      <c r="C76" s="34" t="s">
        <v>33</v>
      </c>
      <c r="D76" s="9" t="s">
        <v>15</v>
      </c>
      <c r="E76" s="29">
        <v>4</v>
      </c>
      <c r="F76" s="16"/>
      <c r="G76" s="17"/>
    </row>
    <row r="77" spans="2:7" x14ac:dyDescent="0.35">
      <c r="B77" s="7"/>
      <c r="C77" s="33"/>
      <c r="D77" s="9"/>
      <c r="E77" s="29"/>
      <c r="F77" s="16"/>
      <c r="G77" s="32"/>
    </row>
    <row r="78" spans="2:7" ht="64.5" customHeight="1" x14ac:dyDescent="0.35">
      <c r="B78" s="7">
        <v>4.2</v>
      </c>
      <c r="C78" s="34" t="s">
        <v>34</v>
      </c>
      <c r="D78" s="9" t="s">
        <v>15</v>
      </c>
      <c r="E78" s="29">
        <v>8</v>
      </c>
      <c r="F78" s="16"/>
      <c r="G78" s="17"/>
    </row>
    <row r="79" spans="2:7" x14ac:dyDescent="0.35">
      <c r="B79" s="7"/>
      <c r="C79" s="34"/>
      <c r="D79" s="9"/>
      <c r="E79" s="29"/>
      <c r="F79" s="16"/>
      <c r="G79" s="17"/>
    </row>
    <row r="80" spans="2:7" x14ac:dyDescent="0.35">
      <c r="B80" s="7"/>
      <c r="C80" s="31" t="s">
        <v>35</v>
      </c>
      <c r="D80" s="9"/>
      <c r="E80" s="29"/>
      <c r="F80" s="16"/>
      <c r="G80" s="17"/>
    </row>
    <row r="81" spans="2:7" x14ac:dyDescent="0.35">
      <c r="B81" s="7"/>
      <c r="C81" s="33"/>
      <c r="D81" s="9"/>
      <c r="E81" s="29"/>
      <c r="F81" s="16"/>
      <c r="G81" s="17"/>
    </row>
    <row r="82" spans="2:7" ht="28.5" customHeight="1" x14ac:dyDescent="0.35">
      <c r="B82" s="7">
        <v>4.3</v>
      </c>
      <c r="C82" s="34" t="s">
        <v>36</v>
      </c>
      <c r="D82" s="9" t="s">
        <v>37</v>
      </c>
      <c r="E82" s="29">
        <v>13</v>
      </c>
      <c r="F82" s="16"/>
      <c r="G82" s="17"/>
    </row>
    <row r="83" spans="2:7" x14ac:dyDescent="0.35">
      <c r="B83" s="7"/>
      <c r="C83" s="33"/>
      <c r="D83" s="9"/>
      <c r="E83" s="29"/>
      <c r="F83" s="16"/>
      <c r="G83" s="17"/>
    </row>
    <row r="84" spans="2:7" x14ac:dyDescent="0.35">
      <c r="B84" s="7"/>
      <c r="C84" s="31" t="s">
        <v>38</v>
      </c>
      <c r="D84" s="9"/>
      <c r="E84" s="29"/>
      <c r="F84" s="16"/>
      <c r="G84" s="17"/>
    </row>
    <row r="85" spans="2:7" x14ac:dyDescent="0.35">
      <c r="B85" s="7"/>
      <c r="C85" s="33"/>
      <c r="D85" s="9"/>
      <c r="E85" s="29"/>
      <c r="F85" s="16"/>
      <c r="G85" s="17"/>
    </row>
    <row r="86" spans="2:7" ht="27.75" customHeight="1" x14ac:dyDescent="0.35">
      <c r="B86" s="19">
        <v>4.4000000000000004</v>
      </c>
      <c r="C86" s="34" t="s">
        <v>39</v>
      </c>
      <c r="D86" s="9" t="s">
        <v>37</v>
      </c>
      <c r="E86" s="29">
        <v>13</v>
      </c>
      <c r="F86" s="16"/>
      <c r="G86" s="17"/>
    </row>
    <row r="87" spans="2:7" x14ac:dyDescent="0.35">
      <c r="B87" s="7"/>
      <c r="C87" s="33"/>
      <c r="D87" s="9"/>
      <c r="E87" s="29"/>
      <c r="F87" s="16"/>
      <c r="G87" s="17"/>
    </row>
    <row r="88" spans="2:7" x14ac:dyDescent="0.35">
      <c r="B88" s="7"/>
      <c r="C88" s="31" t="s">
        <v>40</v>
      </c>
      <c r="D88" s="9"/>
      <c r="E88" s="29"/>
      <c r="F88" s="16"/>
      <c r="G88" s="17"/>
    </row>
    <row r="89" spans="2:7" x14ac:dyDescent="0.35">
      <c r="B89" s="7"/>
      <c r="C89" s="33"/>
      <c r="D89" s="9"/>
      <c r="E89" s="29"/>
      <c r="F89" s="16"/>
      <c r="G89" s="17"/>
    </row>
    <row r="90" spans="2:7" x14ac:dyDescent="0.35">
      <c r="B90" s="7">
        <v>4.5</v>
      </c>
      <c r="C90" s="35" t="s">
        <v>41</v>
      </c>
      <c r="D90" s="9" t="s">
        <v>15</v>
      </c>
      <c r="E90" s="29">
        <v>13</v>
      </c>
      <c r="F90" s="16"/>
      <c r="G90" s="17"/>
    </row>
    <row r="91" spans="2:7" x14ac:dyDescent="0.35">
      <c r="B91" s="7"/>
      <c r="C91" s="33"/>
      <c r="D91" s="9"/>
      <c r="E91" s="29"/>
      <c r="F91" s="16"/>
      <c r="G91" s="17"/>
    </row>
    <row r="92" spans="2:7" ht="27" customHeight="1" x14ac:dyDescent="0.35">
      <c r="B92" s="19">
        <v>4.5999999999999996</v>
      </c>
      <c r="C92" s="34" t="s">
        <v>42</v>
      </c>
      <c r="D92" s="9" t="s">
        <v>12</v>
      </c>
      <c r="E92" s="29">
        <f>13*2*1</f>
        <v>26</v>
      </c>
      <c r="F92" s="16"/>
      <c r="G92" s="17"/>
    </row>
    <row r="93" spans="2:7" x14ac:dyDescent="0.35">
      <c r="B93" s="19"/>
      <c r="C93" s="34"/>
      <c r="D93" s="9"/>
      <c r="E93" s="29"/>
      <c r="F93" s="16"/>
      <c r="G93" s="17"/>
    </row>
    <row r="94" spans="2:7" x14ac:dyDescent="0.35">
      <c r="B94" s="7"/>
      <c r="C94" s="33"/>
      <c r="D94" s="9"/>
      <c r="E94" s="29"/>
      <c r="F94" s="16"/>
      <c r="G94" s="17"/>
    </row>
    <row r="95" spans="2:7" x14ac:dyDescent="0.35">
      <c r="B95" s="21"/>
      <c r="C95" s="22" t="s">
        <v>43</v>
      </c>
      <c r="D95" s="23"/>
      <c r="E95" s="24"/>
      <c r="F95" s="25"/>
      <c r="G95" s="26"/>
    </row>
    <row r="96" spans="2:7" x14ac:dyDescent="0.35">
      <c r="B96" s="7"/>
      <c r="C96" s="33"/>
      <c r="D96" s="9"/>
      <c r="E96" s="29"/>
      <c r="F96" s="16"/>
      <c r="G96" s="17"/>
    </row>
    <row r="97" spans="2:7" x14ac:dyDescent="0.35">
      <c r="B97" s="13">
        <v>5</v>
      </c>
      <c r="C97" s="31" t="s">
        <v>44</v>
      </c>
      <c r="D97" s="9"/>
      <c r="E97" s="29"/>
      <c r="F97" s="16"/>
      <c r="G97" s="17"/>
    </row>
    <row r="98" spans="2:7" x14ac:dyDescent="0.35">
      <c r="B98" s="7"/>
      <c r="C98" s="33"/>
      <c r="D98" s="9"/>
      <c r="E98" s="29"/>
      <c r="F98" s="16"/>
      <c r="G98" s="17"/>
    </row>
    <row r="99" spans="2:7" x14ac:dyDescent="0.35">
      <c r="B99" s="7"/>
      <c r="C99" s="31" t="s">
        <v>45</v>
      </c>
      <c r="D99" s="9"/>
      <c r="E99" s="29"/>
      <c r="F99" s="16"/>
      <c r="G99" s="17"/>
    </row>
    <row r="100" spans="2:7" x14ac:dyDescent="0.35">
      <c r="B100" s="7"/>
      <c r="C100" s="33"/>
      <c r="D100" s="9"/>
      <c r="E100" s="29"/>
      <c r="F100" s="16"/>
      <c r="G100" s="17"/>
    </row>
    <row r="101" spans="2:7" x14ac:dyDescent="0.35">
      <c r="B101" s="7"/>
      <c r="C101" s="31" t="s">
        <v>46</v>
      </c>
      <c r="D101" s="9"/>
      <c r="E101" s="29"/>
      <c r="F101" s="16"/>
      <c r="G101" s="17"/>
    </row>
    <row r="102" spans="2:7" x14ac:dyDescent="0.35">
      <c r="B102" s="7"/>
      <c r="C102" s="33"/>
      <c r="D102" s="9"/>
      <c r="E102" s="29"/>
      <c r="F102" s="16"/>
      <c r="G102" s="17"/>
    </row>
    <row r="103" spans="2:7" ht="54.75" customHeight="1" x14ac:dyDescent="0.35">
      <c r="B103" s="7">
        <v>5.0999999999999996</v>
      </c>
      <c r="C103" s="34" t="s">
        <v>47</v>
      </c>
      <c r="D103" s="9" t="s">
        <v>15</v>
      </c>
      <c r="E103" s="29">
        <v>10</v>
      </c>
      <c r="F103" s="16"/>
      <c r="G103" s="17"/>
    </row>
    <row r="104" spans="2:7" x14ac:dyDescent="0.35">
      <c r="B104" s="7"/>
      <c r="C104" s="33"/>
      <c r="D104" s="9"/>
      <c r="E104" s="29"/>
      <c r="F104" s="16"/>
      <c r="G104" s="17"/>
    </row>
    <row r="105" spans="2:7" ht="54" customHeight="1" x14ac:dyDescent="0.35">
      <c r="B105" s="7">
        <v>5.2</v>
      </c>
      <c r="C105" s="34" t="s">
        <v>48</v>
      </c>
      <c r="D105" s="9" t="s">
        <v>15</v>
      </c>
      <c r="E105" s="29">
        <v>3</v>
      </c>
      <c r="F105" s="16"/>
      <c r="G105" s="17"/>
    </row>
    <row r="106" spans="2:7" x14ac:dyDescent="0.35">
      <c r="B106" s="7"/>
      <c r="C106" s="33"/>
      <c r="D106" s="9"/>
      <c r="E106" s="29"/>
      <c r="F106" s="16"/>
      <c r="G106" s="17"/>
    </row>
    <row r="107" spans="2:7" x14ac:dyDescent="0.35">
      <c r="B107" s="7"/>
      <c r="C107" s="31" t="s">
        <v>49</v>
      </c>
      <c r="D107" s="9"/>
      <c r="E107" s="29"/>
      <c r="F107" s="16"/>
      <c r="G107" s="17"/>
    </row>
    <row r="108" spans="2:7" x14ac:dyDescent="0.35">
      <c r="B108" s="7"/>
      <c r="C108" s="33"/>
      <c r="D108" s="9"/>
      <c r="E108" s="29"/>
      <c r="F108" s="16"/>
      <c r="G108" s="17"/>
    </row>
    <row r="109" spans="2:7" ht="78.75" customHeight="1" x14ac:dyDescent="0.35">
      <c r="B109" s="7">
        <v>5.3</v>
      </c>
      <c r="C109" s="34" t="s">
        <v>114</v>
      </c>
      <c r="D109" s="9" t="s">
        <v>15</v>
      </c>
      <c r="E109" s="29">
        <v>2</v>
      </c>
      <c r="F109" s="16"/>
      <c r="G109" s="17"/>
    </row>
    <row r="110" spans="2:7" x14ac:dyDescent="0.35">
      <c r="B110" s="7"/>
      <c r="C110" s="34"/>
      <c r="D110" s="9"/>
      <c r="E110" s="29"/>
      <c r="F110" s="16"/>
      <c r="G110" s="17"/>
    </row>
    <row r="111" spans="2:7" x14ac:dyDescent="0.35">
      <c r="B111" s="13">
        <v>6</v>
      </c>
      <c r="C111" s="31" t="s">
        <v>50</v>
      </c>
      <c r="D111" s="9"/>
      <c r="E111" s="29"/>
      <c r="F111" s="16"/>
      <c r="G111" s="17"/>
    </row>
    <row r="112" spans="2:7" x14ac:dyDescent="0.35">
      <c r="B112" s="7"/>
      <c r="C112" s="33"/>
      <c r="D112" s="9"/>
      <c r="E112" s="29"/>
      <c r="F112" s="16"/>
      <c r="G112" s="17"/>
    </row>
    <row r="113" spans="2:7" x14ac:dyDescent="0.35">
      <c r="B113" s="7"/>
      <c r="C113" s="31" t="s">
        <v>51</v>
      </c>
      <c r="D113" s="9"/>
      <c r="E113" s="29"/>
      <c r="F113" s="16"/>
      <c r="G113" s="17"/>
    </row>
    <row r="114" spans="2:7" x14ac:dyDescent="0.35">
      <c r="B114" s="7"/>
      <c r="C114" s="33"/>
      <c r="D114" s="9"/>
      <c r="E114" s="29"/>
      <c r="F114" s="16"/>
      <c r="G114" s="17"/>
    </row>
    <row r="115" spans="2:7" x14ac:dyDescent="0.35">
      <c r="B115" s="7"/>
      <c r="C115" s="31" t="s">
        <v>52</v>
      </c>
      <c r="D115" s="9"/>
      <c r="E115" s="29"/>
      <c r="F115" s="16"/>
      <c r="G115" s="17"/>
    </row>
    <row r="116" spans="2:7" x14ac:dyDescent="0.35">
      <c r="B116" s="7"/>
      <c r="C116" s="33"/>
      <c r="D116" s="9"/>
      <c r="E116" s="29"/>
      <c r="F116" s="16"/>
      <c r="G116" s="17"/>
    </row>
    <row r="117" spans="2:7" ht="39.75" customHeight="1" x14ac:dyDescent="0.35">
      <c r="B117" s="7">
        <v>6.1</v>
      </c>
      <c r="C117" s="34" t="s">
        <v>53</v>
      </c>
      <c r="D117" s="9" t="s">
        <v>15</v>
      </c>
      <c r="E117" s="29">
        <v>4</v>
      </c>
      <c r="F117" s="16"/>
      <c r="G117" s="17"/>
    </row>
    <row r="118" spans="2:7" x14ac:dyDescent="0.35">
      <c r="B118" s="7"/>
      <c r="C118" s="33"/>
      <c r="D118" s="9"/>
      <c r="E118" s="29"/>
      <c r="F118" s="16"/>
      <c r="G118" s="17"/>
    </row>
    <row r="119" spans="2:7" ht="91.5" customHeight="1" x14ac:dyDescent="0.35">
      <c r="B119" s="7">
        <v>6.2</v>
      </c>
      <c r="C119" s="34" t="s">
        <v>54</v>
      </c>
      <c r="D119" s="9" t="s">
        <v>15</v>
      </c>
      <c r="E119" s="29">
        <v>4</v>
      </c>
      <c r="F119" s="16"/>
      <c r="G119" s="17"/>
    </row>
    <row r="120" spans="2:7" x14ac:dyDescent="0.35">
      <c r="B120" s="7"/>
      <c r="C120" s="33"/>
      <c r="D120" s="9"/>
      <c r="E120" s="29"/>
      <c r="F120" s="16"/>
      <c r="G120" s="17"/>
    </row>
    <row r="121" spans="2:7" ht="69.75" customHeight="1" x14ac:dyDescent="0.35">
      <c r="B121" s="7">
        <v>6.3</v>
      </c>
      <c r="C121" s="34" t="s">
        <v>55</v>
      </c>
      <c r="D121" s="9" t="s">
        <v>15</v>
      </c>
      <c r="E121" s="29">
        <v>4</v>
      </c>
      <c r="F121" s="16"/>
      <c r="G121" s="17"/>
    </row>
    <row r="122" spans="2:7" x14ac:dyDescent="0.35">
      <c r="B122" s="7"/>
      <c r="C122" s="33"/>
      <c r="D122" s="9"/>
      <c r="E122" s="29"/>
      <c r="F122" s="16"/>
      <c r="G122" s="17"/>
    </row>
    <row r="123" spans="2:7" ht="41.25" customHeight="1" x14ac:dyDescent="0.35">
      <c r="B123" s="7">
        <v>6.4</v>
      </c>
      <c r="C123" s="34" t="s">
        <v>115</v>
      </c>
      <c r="D123" s="9" t="s">
        <v>15</v>
      </c>
      <c r="E123" s="29">
        <v>4</v>
      </c>
      <c r="F123" s="16"/>
      <c r="G123" s="17"/>
    </row>
    <row r="124" spans="2:7" x14ac:dyDescent="0.35">
      <c r="B124" s="7"/>
      <c r="C124" s="33"/>
      <c r="D124" s="9"/>
      <c r="E124" s="29"/>
      <c r="F124" s="16"/>
      <c r="G124" s="17"/>
    </row>
    <row r="125" spans="2:7" x14ac:dyDescent="0.35">
      <c r="B125" s="7"/>
      <c r="C125" s="31" t="s">
        <v>56</v>
      </c>
      <c r="D125" s="9"/>
      <c r="E125" s="29"/>
      <c r="F125" s="16"/>
      <c r="G125" s="17"/>
    </row>
    <row r="126" spans="2:7" x14ac:dyDescent="0.35">
      <c r="B126" s="7"/>
      <c r="C126" s="33"/>
      <c r="D126" s="9"/>
      <c r="E126" s="29"/>
      <c r="F126" s="16"/>
      <c r="G126" s="17"/>
    </row>
    <row r="127" spans="2:7" x14ac:dyDescent="0.35">
      <c r="B127" s="7"/>
      <c r="C127" s="31" t="s">
        <v>57</v>
      </c>
      <c r="D127" s="9"/>
      <c r="E127" s="29"/>
      <c r="F127" s="16"/>
      <c r="G127" s="17"/>
    </row>
    <row r="128" spans="2:7" x14ac:dyDescent="0.35">
      <c r="B128" s="7"/>
      <c r="C128" s="33"/>
      <c r="D128" s="9"/>
      <c r="E128" s="29"/>
      <c r="F128" s="16"/>
      <c r="G128" s="17"/>
    </row>
    <row r="129" spans="2:7" x14ac:dyDescent="0.35">
      <c r="B129" s="7">
        <v>6.5</v>
      </c>
      <c r="C129" s="35" t="s">
        <v>58</v>
      </c>
      <c r="D129" s="9" t="s">
        <v>15</v>
      </c>
      <c r="E129" s="29">
        <f>E121</f>
        <v>4</v>
      </c>
      <c r="F129" s="16"/>
      <c r="G129" s="17"/>
    </row>
    <row r="130" spans="2:7" x14ac:dyDescent="0.35">
      <c r="B130" s="7"/>
      <c r="C130" s="33"/>
      <c r="D130" s="9"/>
      <c r="E130" s="29"/>
      <c r="F130" s="16"/>
      <c r="G130" s="17"/>
    </row>
    <row r="131" spans="2:7" x14ac:dyDescent="0.35">
      <c r="B131" s="7">
        <v>6.6</v>
      </c>
      <c r="C131" s="35" t="s">
        <v>59</v>
      </c>
      <c r="D131" s="9" t="s">
        <v>15</v>
      </c>
      <c r="E131" s="29">
        <f>E123</f>
        <v>4</v>
      </c>
      <c r="F131" s="16"/>
      <c r="G131" s="17"/>
    </row>
    <row r="132" spans="2:7" x14ac:dyDescent="0.35">
      <c r="B132" s="7"/>
      <c r="C132" s="33"/>
      <c r="D132" s="9"/>
      <c r="E132" s="29"/>
      <c r="F132" s="16"/>
      <c r="G132" s="17"/>
    </row>
    <row r="133" spans="2:7" x14ac:dyDescent="0.35">
      <c r="B133" s="7"/>
      <c r="C133" s="31" t="s">
        <v>7</v>
      </c>
      <c r="D133" s="9"/>
      <c r="E133" s="29"/>
      <c r="F133" s="16"/>
      <c r="G133" s="17"/>
    </row>
    <row r="134" spans="2:7" x14ac:dyDescent="0.35">
      <c r="B134" s="7"/>
      <c r="C134" s="33"/>
      <c r="D134" s="9"/>
      <c r="E134" s="29"/>
      <c r="F134" s="16"/>
      <c r="G134" s="17"/>
    </row>
    <row r="135" spans="2:7" x14ac:dyDescent="0.35">
      <c r="B135" s="7"/>
      <c r="C135" s="31" t="s">
        <v>60</v>
      </c>
      <c r="D135" s="9"/>
      <c r="E135" s="29"/>
      <c r="F135" s="16"/>
      <c r="G135" s="17"/>
    </row>
    <row r="136" spans="2:7" x14ac:dyDescent="0.35">
      <c r="B136" s="7"/>
      <c r="C136" s="33"/>
      <c r="D136" s="9"/>
      <c r="E136" s="29"/>
      <c r="F136" s="16"/>
      <c r="G136" s="17"/>
    </row>
    <row r="137" spans="2:7" ht="38" customHeight="1" x14ac:dyDescent="0.35">
      <c r="B137" s="7">
        <v>6.7</v>
      </c>
      <c r="C137" s="34" t="s">
        <v>119</v>
      </c>
      <c r="D137" s="9" t="s">
        <v>0</v>
      </c>
      <c r="E137" s="29">
        <v>1</v>
      </c>
      <c r="F137" s="16"/>
      <c r="G137" s="17"/>
    </row>
    <row r="138" spans="2:7" ht="20.25" customHeight="1" x14ac:dyDescent="0.35">
      <c r="B138" s="7"/>
      <c r="C138" s="34"/>
      <c r="D138" s="9"/>
      <c r="E138" s="29"/>
      <c r="F138" s="16"/>
      <c r="G138" s="17"/>
    </row>
    <row r="139" spans="2:7" ht="16.5" customHeight="1" x14ac:dyDescent="0.35">
      <c r="B139" s="7"/>
      <c r="C139" s="44" t="s">
        <v>80</v>
      </c>
      <c r="D139" s="9"/>
      <c r="E139" s="29"/>
      <c r="F139" s="16"/>
      <c r="G139" s="17"/>
    </row>
    <row r="140" spans="2:7" ht="16.5" customHeight="1" x14ac:dyDescent="0.35">
      <c r="B140" s="7"/>
      <c r="C140" s="44"/>
      <c r="D140" s="9"/>
      <c r="E140" s="29"/>
      <c r="F140" s="16"/>
      <c r="G140" s="17"/>
    </row>
    <row r="141" spans="2:7" ht="28.5" customHeight="1" x14ac:dyDescent="0.35">
      <c r="B141" s="7">
        <v>6.8</v>
      </c>
      <c r="C141" s="34" t="s">
        <v>118</v>
      </c>
      <c r="D141" s="9" t="s">
        <v>88</v>
      </c>
      <c r="E141" s="29">
        <v>1</v>
      </c>
      <c r="F141" s="16"/>
      <c r="G141" s="17"/>
    </row>
    <row r="142" spans="2:7" x14ac:dyDescent="0.35">
      <c r="B142" s="7"/>
      <c r="C142" s="33"/>
      <c r="D142" s="9"/>
      <c r="E142" s="29"/>
      <c r="F142" s="16"/>
      <c r="G142" s="17"/>
    </row>
    <row r="143" spans="2:7" x14ac:dyDescent="0.35">
      <c r="B143" s="21"/>
      <c r="C143" s="22" t="s">
        <v>61</v>
      </c>
      <c r="D143" s="23"/>
      <c r="E143" s="24"/>
      <c r="F143" s="25"/>
      <c r="G143" s="26"/>
    </row>
    <row r="144" spans="2:7" x14ac:dyDescent="0.35">
      <c r="B144" s="7"/>
      <c r="C144" s="33"/>
      <c r="D144" s="9"/>
      <c r="E144" s="29"/>
      <c r="F144" s="16"/>
      <c r="G144" s="17"/>
    </row>
    <row r="145" spans="2:7" x14ac:dyDescent="0.35">
      <c r="B145" s="13">
        <v>7</v>
      </c>
      <c r="C145" s="31" t="s">
        <v>62</v>
      </c>
      <c r="D145" s="9"/>
      <c r="E145" s="29"/>
      <c r="F145" s="16"/>
      <c r="G145" s="17"/>
    </row>
    <row r="146" spans="2:7" x14ac:dyDescent="0.35">
      <c r="B146" s="7"/>
      <c r="C146" s="35"/>
      <c r="D146" s="9"/>
      <c r="E146" s="29"/>
      <c r="F146" s="16"/>
      <c r="G146" s="17"/>
    </row>
    <row r="147" spans="2:7" x14ac:dyDescent="0.35">
      <c r="B147" s="7"/>
      <c r="C147" s="31" t="s">
        <v>63</v>
      </c>
      <c r="D147" s="9"/>
      <c r="E147" s="29"/>
      <c r="F147" s="16"/>
      <c r="G147" s="17"/>
    </row>
    <row r="148" spans="2:7" x14ac:dyDescent="0.35">
      <c r="B148" s="7"/>
      <c r="C148" s="35"/>
      <c r="D148" s="9"/>
      <c r="E148" s="29"/>
      <c r="F148" s="16"/>
      <c r="G148" s="17"/>
    </row>
    <row r="149" spans="2:7" x14ac:dyDescent="0.35">
      <c r="B149" s="7"/>
      <c r="C149" s="31" t="s">
        <v>64</v>
      </c>
      <c r="D149" s="9"/>
      <c r="E149" s="29"/>
      <c r="F149" s="16"/>
      <c r="G149" s="17"/>
    </row>
    <row r="150" spans="2:7" x14ac:dyDescent="0.35">
      <c r="B150" s="7"/>
      <c r="C150" s="35"/>
      <c r="D150" s="9"/>
      <c r="E150" s="29"/>
      <c r="F150" s="16"/>
      <c r="G150" s="17"/>
    </row>
    <row r="151" spans="2:7" ht="39" customHeight="1" x14ac:dyDescent="0.35">
      <c r="B151" s="7">
        <v>7.1</v>
      </c>
      <c r="C151" s="34" t="s">
        <v>65</v>
      </c>
      <c r="D151" s="9" t="s">
        <v>15</v>
      </c>
      <c r="E151" s="29">
        <v>8</v>
      </c>
      <c r="F151" s="16"/>
      <c r="G151" s="17"/>
    </row>
    <row r="152" spans="2:7" x14ac:dyDescent="0.35">
      <c r="B152" s="7"/>
      <c r="C152" s="35"/>
      <c r="D152" s="9"/>
      <c r="E152" s="29"/>
      <c r="F152" s="16"/>
      <c r="G152" s="17"/>
    </row>
    <row r="153" spans="2:7" x14ac:dyDescent="0.35">
      <c r="B153" s="21"/>
      <c r="C153" s="22" t="s">
        <v>61</v>
      </c>
      <c r="D153" s="23"/>
      <c r="E153" s="24"/>
      <c r="F153" s="25"/>
      <c r="G153" s="26"/>
    </row>
    <row r="154" spans="2:7" x14ac:dyDescent="0.35">
      <c r="B154" s="7"/>
      <c r="C154" s="35"/>
      <c r="D154" s="9"/>
      <c r="E154" s="29"/>
      <c r="F154" s="16"/>
      <c r="G154" s="17"/>
    </row>
    <row r="155" spans="2:7" x14ac:dyDescent="0.35">
      <c r="B155" s="13">
        <v>8</v>
      </c>
      <c r="C155" s="31" t="s">
        <v>66</v>
      </c>
      <c r="D155" s="9"/>
      <c r="E155" s="29"/>
      <c r="F155" s="16"/>
      <c r="G155" s="17"/>
    </row>
    <row r="156" spans="2:7" x14ac:dyDescent="0.35">
      <c r="B156" s="7"/>
      <c r="C156" s="35"/>
      <c r="D156" s="9"/>
      <c r="E156" s="29"/>
      <c r="F156" s="16"/>
      <c r="G156" s="17"/>
    </row>
    <row r="157" spans="2:7" x14ac:dyDescent="0.35">
      <c r="B157" s="7"/>
      <c r="C157" s="31" t="s">
        <v>67</v>
      </c>
      <c r="D157" s="9"/>
      <c r="E157" s="29"/>
      <c r="F157" s="16"/>
      <c r="G157" s="17"/>
    </row>
    <row r="158" spans="2:7" x14ac:dyDescent="0.35">
      <c r="B158" s="7"/>
      <c r="C158" s="35"/>
      <c r="D158" s="9"/>
      <c r="E158" s="29"/>
      <c r="F158" s="16"/>
      <c r="G158" s="17"/>
    </row>
    <row r="159" spans="2:7" x14ac:dyDescent="0.35">
      <c r="B159" s="7"/>
      <c r="C159" s="31" t="s">
        <v>68</v>
      </c>
      <c r="D159" s="9"/>
      <c r="E159" s="29"/>
      <c r="F159" s="16"/>
      <c r="G159" s="17"/>
    </row>
    <row r="160" spans="2:7" x14ac:dyDescent="0.35">
      <c r="B160" s="7"/>
      <c r="C160" s="35"/>
      <c r="D160" s="9"/>
      <c r="E160" s="29"/>
      <c r="F160" s="16"/>
      <c r="G160" s="17"/>
    </row>
    <row r="161" spans="2:7" ht="64.5" customHeight="1" x14ac:dyDescent="0.35">
      <c r="B161" s="7"/>
      <c r="C161" s="36" t="s">
        <v>69</v>
      </c>
      <c r="D161" s="9"/>
      <c r="E161" s="29"/>
      <c r="F161" s="16"/>
      <c r="G161" s="17"/>
    </row>
    <row r="162" spans="2:7" x14ac:dyDescent="0.35">
      <c r="B162" s="7"/>
      <c r="C162" s="35"/>
      <c r="D162" s="9"/>
      <c r="E162" s="29"/>
      <c r="F162" s="16"/>
      <c r="G162" s="17"/>
    </row>
    <row r="163" spans="2:7" x14ac:dyDescent="0.35">
      <c r="B163" s="7">
        <v>8.1</v>
      </c>
      <c r="C163" s="35" t="s">
        <v>70</v>
      </c>
      <c r="D163" s="9" t="s">
        <v>12</v>
      </c>
      <c r="E163" s="29">
        <v>250</v>
      </c>
      <c r="F163" s="16"/>
      <c r="G163" s="17"/>
    </row>
    <row r="164" spans="2:7" x14ac:dyDescent="0.35">
      <c r="B164" s="7"/>
      <c r="C164" s="35"/>
      <c r="D164" s="9"/>
      <c r="E164" s="29"/>
      <c r="F164" s="16"/>
      <c r="G164" s="17"/>
    </row>
    <row r="165" spans="2:7" x14ac:dyDescent="0.35">
      <c r="B165" s="7"/>
      <c r="C165" s="31" t="s">
        <v>71</v>
      </c>
      <c r="D165" s="9"/>
      <c r="E165" s="29"/>
      <c r="F165" s="16"/>
      <c r="G165" s="17"/>
    </row>
    <row r="166" spans="2:7" x14ac:dyDescent="0.35">
      <c r="B166" s="7"/>
      <c r="C166" s="35"/>
      <c r="D166" s="9"/>
      <c r="E166" s="29"/>
      <c r="F166" s="16"/>
      <c r="G166" s="17"/>
    </row>
    <row r="167" spans="2:7" x14ac:dyDescent="0.35">
      <c r="B167" s="7"/>
      <c r="C167" s="31" t="s">
        <v>68</v>
      </c>
      <c r="D167" s="9"/>
      <c r="E167" s="29"/>
      <c r="F167" s="16"/>
      <c r="G167" s="17"/>
    </row>
    <row r="168" spans="2:7" x14ac:dyDescent="0.35">
      <c r="B168" s="7"/>
      <c r="C168" s="35"/>
      <c r="D168" s="9"/>
      <c r="E168" s="29"/>
      <c r="F168" s="16"/>
      <c r="G168" s="17"/>
    </row>
    <row r="169" spans="2:7" ht="41.25" customHeight="1" x14ac:dyDescent="0.35">
      <c r="B169" s="7"/>
      <c r="C169" s="36" t="s">
        <v>72</v>
      </c>
      <c r="D169" s="9"/>
      <c r="E169" s="29"/>
      <c r="F169" s="16"/>
      <c r="G169" s="17"/>
    </row>
    <row r="170" spans="2:7" x14ac:dyDescent="0.35">
      <c r="B170" s="7"/>
      <c r="C170" s="35"/>
      <c r="D170" s="9"/>
      <c r="E170" s="29"/>
      <c r="F170" s="16"/>
      <c r="G170" s="17"/>
    </row>
    <row r="171" spans="2:7" x14ac:dyDescent="0.35">
      <c r="B171" s="7" t="s">
        <v>73</v>
      </c>
      <c r="C171" s="35" t="s">
        <v>70</v>
      </c>
      <c r="D171" s="9" t="s">
        <v>12</v>
      </c>
      <c r="E171" s="29">
        <v>128</v>
      </c>
      <c r="F171" s="16"/>
      <c r="G171" s="17"/>
    </row>
    <row r="172" spans="2:7" x14ac:dyDescent="0.35">
      <c r="B172" s="7"/>
      <c r="C172" s="35"/>
      <c r="D172" s="9"/>
      <c r="E172" s="29"/>
      <c r="F172" s="16"/>
      <c r="G172" s="17"/>
    </row>
    <row r="173" spans="2:7" x14ac:dyDescent="0.35">
      <c r="B173" s="7"/>
      <c r="C173" s="31" t="s">
        <v>74</v>
      </c>
      <c r="D173" s="9"/>
      <c r="E173" s="29"/>
      <c r="F173" s="16"/>
      <c r="G173" s="17"/>
    </row>
    <row r="174" spans="2:7" x14ac:dyDescent="0.35">
      <c r="B174" s="7"/>
      <c r="C174" s="35"/>
      <c r="D174" s="9"/>
      <c r="E174" s="29"/>
      <c r="F174" s="16"/>
      <c r="G174" s="17"/>
    </row>
    <row r="175" spans="2:7" ht="26.25" customHeight="1" x14ac:dyDescent="0.35">
      <c r="B175" s="7"/>
      <c r="C175" s="36" t="s">
        <v>75</v>
      </c>
      <c r="D175" s="9"/>
      <c r="E175" s="29"/>
      <c r="F175" s="16"/>
      <c r="G175" s="17"/>
    </row>
    <row r="176" spans="2:7" x14ac:dyDescent="0.35">
      <c r="B176" s="7"/>
      <c r="C176" s="35"/>
      <c r="D176" s="9"/>
      <c r="E176" s="29"/>
      <c r="F176" s="16"/>
      <c r="G176" s="17"/>
    </row>
    <row r="177" spans="2:7" x14ac:dyDescent="0.35">
      <c r="B177" s="7">
        <v>8.3000000000000007</v>
      </c>
      <c r="C177" s="35" t="s">
        <v>76</v>
      </c>
      <c r="D177" s="9" t="s">
        <v>12</v>
      </c>
      <c r="E177" s="29">
        <v>26</v>
      </c>
      <c r="F177" s="16"/>
      <c r="G177" s="17"/>
    </row>
    <row r="178" spans="2:7" x14ac:dyDescent="0.35">
      <c r="B178" s="7"/>
      <c r="C178" s="35"/>
      <c r="D178" s="9"/>
      <c r="E178" s="29"/>
      <c r="F178" s="16"/>
      <c r="G178" s="17"/>
    </row>
    <row r="179" spans="2:7" x14ac:dyDescent="0.35">
      <c r="B179" s="7"/>
      <c r="C179" s="31" t="s">
        <v>77</v>
      </c>
      <c r="D179" s="9"/>
      <c r="E179" s="29"/>
      <c r="F179" s="16"/>
      <c r="G179" s="17"/>
    </row>
    <row r="180" spans="2:7" x14ac:dyDescent="0.35">
      <c r="B180" s="7"/>
      <c r="C180" s="35"/>
      <c r="D180" s="9"/>
      <c r="E180" s="29"/>
      <c r="F180" s="16"/>
      <c r="G180" s="17"/>
    </row>
    <row r="181" spans="2:7" ht="39.75" customHeight="1" x14ac:dyDescent="0.35">
      <c r="B181" s="7"/>
      <c r="C181" s="36" t="s">
        <v>78</v>
      </c>
      <c r="D181" s="9"/>
      <c r="E181" s="29"/>
      <c r="F181" s="16"/>
      <c r="G181" s="17"/>
    </row>
    <row r="182" spans="2:7" x14ac:dyDescent="0.35">
      <c r="B182" s="7"/>
      <c r="C182" s="35"/>
      <c r="D182" s="9"/>
      <c r="E182" s="29"/>
      <c r="F182" s="16"/>
      <c r="G182" s="17"/>
    </row>
    <row r="183" spans="2:7" x14ac:dyDescent="0.35">
      <c r="B183" s="7">
        <v>8.4</v>
      </c>
      <c r="C183" s="35" t="s">
        <v>79</v>
      </c>
      <c r="D183" s="9" t="s">
        <v>12</v>
      </c>
      <c r="E183" s="29">
        <v>104</v>
      </c>
      <c r="F183" s="16"/>
      <c r="G183" s="17"/>
    </row>
    <row r="184" spans="2:7" ht="16.5" customHeight="1" x14ac:dyDescent="0.35">
      <c r="B184" s="21"/>
      <c r="C184" s="22" t="s">
        <v>43</v>
      </c>
      <c r="D184" s="23"/>
      <c r="E184" s="24"/>
      <c r="F184" s="25"/>
      <c r="G184" s="26"/>
    </row>
    <row r="185" spans="2:7" x14ac:dyDescent="0.35">
      <c r="B185" s="19">
        <v>9</v>
      </c>
      <c r="C185" s="14" t="s">
        <v>81</v>
      </c>
      <c r="D185" s="9"/>
      <c r="E185" s="27"/>
      <c r="F185" s="16"/>
      <c r="G185" s="17"/>
    </row>
    <row r="186" spans="2:7" x14ac:dyDescent="0.35">
      <c r="B186" s="19"/>
      <c r="C186" s="18"/>
      <c r="D186" s="9"/>
      <c r="E186" s="27"/>
      <c r="F186" s="16"/>
      <c r="G186" s="17"/>
    </row>
    <row r="187" spans="2:7" ht="25.5" customHeight="1" x14ac:dyDescent="0.35">
      <c r="B187" s="19">
        <v>9.1</v>
      </c>
      <c r="C187" s="18" t="s">
        <v>117</v>
      </c>
      <c r="D187" s="9" t="s">
        <v>0</v>
      </c>
      <c r="E187" s="27">
        <v>1</v>
      </c>
      <c r="F187" s="16"/>
      <c r="G187" s="17"/>
    </row>
    <row r="188" spans="2:7" x14ac:dyDescent="0.35">
      <c r="B188" s="19"/>
      <c r="C188" s="18"/>
      <c r="D188" s="9"/>
      <c r="E188" s="27"/>
      <c r="F188" s="16"/>
      <c r="G188" s="17"/>
    </row>
    <row r="189" spans="2:7" x14ac:dyDescent="0.35">
      <c r="B189" s="19">
        <v>9.1999999999999993</v>
      </c>
      <c r="C189" s="18" t="s">
        <v>82</v>
      </c>
      <c r="D189" s="9" t="s">
        <v>0</v>
      </c>
      <c r="E189" s="27">
        <v>1</v>
      </c>
      <c r="F189" s="16">
        <f>G187*0.05</f>
        <v>0</v>
      </c>
      <c r="G189" s="17">
        <f>E189*F189</f>
        <v>0</v>
      </c>
    </row>
    <row r="190" spans="2:7" x14ac:dyDescent="0.35">
      <c r="B190" s="19"/>
      <c r="C190" s="18"/>
      <c r="D190" s="9"/>
      <c r="E190" s="27"/>
      <c r="F190" s="16"/>
      <c r="G190" s="17"/>
    </row>
    <row r="191" spans="2:7" ht="15" customHeight="1" x14ac:dyDescent="0.35">
      <c r="B191" s="19">
        <v>9.3000000000000007</v>
      </c>
      <c r="C191" s="18" t="s">
        <v>83</v>
      </c>
      <c r="D191" s="9" t="s">
        <v>0</v>
      </c>
      <c r="E191" s="27">
        <v>1</v>
      </c>
      <c r="F191" s="16">
        <f>G187*0.05</f>
        <v>0</v>
      </c>
      <c r="G191" s="17">
        <f>E191*F191</f>
        <v>0</v>
      </c>
    </row>
    <row r="192" spans="2:7" x14ac:dyDescent="0.35">
      <c r="B192" s="7"/>
      <c r="C192" s="35"/>
      <c r="D192" s="9"/>
      <c r="E192" s="29"/>
      <c r="F192" s="16"/>
      <c r="G192" s="17"/>
    </row>
    <row r="193" spans="2:7" x14ac:dyDescent="0.35">
      <c r="B193" s="21"/>
      <c r="C193" s="22" t="s">
        <v>43</v>
      </c>
      <c r="D193" s="23"/>
      <c r="E193" s="24"/>
      <c r="F193" s="25"/>
      <c r="G193" s="90" t="s">
        <v>107</v>
      </c>
    </row>
    <row r="194" spans="2:7" x14ac:dyDescent="0.35">
      <c r="B194" s="7"/>
      <c r="C194" s="45" t="s">
        <v>89</v>
      </c>
      <c r="D194" s="9"/>
      <c r="E194" s="42"/>
      <c r="F194" s="16"/>
      <c r="G194" s="17"/>
    </row>
    <row r="195" spans="2:7" x14ac:dyDescent="0.35">
      <c r="B195" s="116" t="s">
        <v>84</v>
      </c>
      <c r="C195" s="116"/>
      <c r="D195" s="116"/>
      <c r="E195" s="116"/>
      <c r="F195" s="116"/>
      <c r="G195" s="116"/>
    </row>
    <row r="196" spans="2:7" x14ac:dyDescent="0.35">
      <c r="B196" s="15"/>
      <c r="C196" s="28"/>
      <c r="D196" s="9"/>
      <c r="E196" s="27"/>
      <c r="F196" s="16"/>
      <c r="G196" s="17"/>
    </row>
    <row r="197" spans="2:7" x14ac:dyDescent="0.35">
      <c r="B197" s="37">
        <v>10</v>
      </c>
      <c r="C197" s="38" t="s">
        <v>85</v>
      </c>
      <c r="D197" s="9"/>
      <c r="E197" s="27"/>
      <c r="F197" s="16"/>
      <c r="G197" s="17"/>
    </row>
    <row r="198" spans="2:7" x14ac:dyDescent="0.35">
      <c r="B198" s="15"/>
      <c r="C198" s="28"/>
      <c r="D198" s="9"/>
      <c r="E198" s="27"/>
      <c r="F198" s="16"/>
      <c r="G198" s="17"/>
    </row>
    <row r="199" spans="2:7" x14ac:dyDescent="0.35">
      <c r="B199" s="15"/>
      <c r="C199" s="8" t="s">
        <v>86</v>
      </c>
      <c r="D199" s="9"/>
      <c r="E199" s="27"/>
      <c r="F199" s="16"/>
      <c r="G199" s="17"/>
    </row>
    <row r="200" spans="2:7" x14ac:dyDescent="0.35">
      <c r="B200" s="15"/>
      <c r="C200" s="28"/>
      <c r="D200" s="9"/>
      <c r="E200" s="27"/>
      <c r="F200" s="16"/>
      <c r="G200" s="17"/>
    </row>
    <row r="201" spans="2:7" ht="39" customHeight="1" x14ac:dyDescent="0.35">
      <c r="B201" s="19">
        <v>10.1</v>
      </c>
      <c r="C201" s="39" t="s">
        <v>116</v>
      </c>
      <c r="D201" s="9" t="s">
        <v>0</v>
      </c>
      <c r="E201" s="27">
        <v>1</v>
      </c>
      <c r="F201" s="16"/>
      <c r="G201" s="17"/>
    </row>
    <row r="202" spans="2:7" x14ac:dyDescent="0.35">
      <c r="B202" s="19"/>
      <c r="C202" s="39"/>
      <c r="D202" s="9"/>
      <c r="E202" s="27"/>
      <c r="F202" s="17"/>
      <c r="G202" s="17"/>
    </row>
    <row r="203" spans="2:7" x14ac:dyDescent="0.35">
      <c r="B203" s="19">
        <v>10.199999999999999</v>
      </c>
      <c r="C203" s="39" t="s">
        <v>82</v>
      </c>
      <c r="D203" s="9" t="s">
        <v>0</v>
      </c>
      <c r="E203" s="27">
        <v>1</v>
      </c>
      <c r="F203" s="16">
        <f>G201*0.05</f>
        <v>0</v>
      </c>
      <c r="G203" s="17">
        <f t="shared" ref="G203:G205" si="0">E203*F203</f>
        <v>0</v>
      </c>
    </row>
    <row r="204" spans="2:7" x14ac:dyDescent="0.35">
      <c r="B204" s="19"/>
      <c r="C204" s="39"/>
      <c r="D204" s="9"/>
      <c r="E204" s="27"/>
      <c r="F204" s="16"/>
      <c r="G204" s="17"/>
    </row>
    <row r="205" spans="2:7" ht="14.25" customHeight="1" thickBot="1" x14ac:dyDescent="0.4">
      <c r="B205" s="19">
        <v>10.3</v>
      </c>
      <c r="C205" s="39" t="s">
        <v>83</v>
      </c>
      <c r="D205" s="9" t="s">
        <v>0</v>
      </c>
      <c r="E205" s="27">
        <v>1</v>
      </c>
      <c r="F205" s="16">
        <f>G201*0.05</f>
        <v>0</v>
      </c>
      <c r="G205" s="17">
        <f t="shared" si="0"/>
        <v>0</v>
      </c>
    </row>
    <row r="206" spans="2:7" ht="15" thickBot="1" x14ac:dyDescent="0.4">
      <c r="B206" s="19"/>
      <c r="C206" s="39"/>
      <c r="D206" s="9"/>
      <c r="E206" s="27"/>
      <c r="F206" s="46"/>
      <c r="G206" s="47"/>
    </row>
    <row r="207" spans="2:7" ht="15" thickBot="1" x14ac:dyDescent="0.4">
      <c r="B207" s="124"/>
      <c r="C207" s="125"/>
      <c r="D207" s="125"/>
      <c r="E207" s="125"/>
      <c r="F207" s="125"/>
      <c r="G207" s="126"/>
    </row>
    <row r="208" spans="2:7" ht="15" thickBot="1" x14ac:dyDescent="0.4">
      <c r="B208" s="7">
        <v>11</v>
      </c>
      <c r="C208" s="127" t="s">
        <v>120</v>
      </c>
      <c r="D208" s="128"/>
      <c r="E208" s="91"/>
      <c r="F208" s="92"/>
      <c r="G208" s="89"/>
    </row>
    <row r="209" spans="2:7" ht="42" x14ac:dyDescent="0.35">
      <c r="B209" s="7">
        <v>11.1</v>
      </c>
      <c r="C209" s="87" t="s">
        <v>121</v>
      </c>
      <c r="D209" s="96" t="s">
        <v>122</v>
      </c>
      <c r="E209" s="95">
        <v>120</v>
      </c>
      <c r="F209" s="16">
        <f>G207*0.05</f>
        <v>0</v>
      </c>
      <c r="G209" s="16">
        <f>H207*0.05</f>
        <v>0</v>
      </c>
    </row>
    <row r="210" spans="2:7" x14ac:dyDescent="0.35">
      <c r="B210" s="7"/>
      <c r="C210" s="87"/>
      <c r="D210" s="97"/>
      <c r="E210" s="88"/>
      <c r="F210" s="17"/>
      <c r="G210" s="16"/>
    </row>
    <row r="211" spans="2:7" x14ac:dyDescent="0.35">
      <c r="B211" s="19">
        <v>11.2</v>
      </c>
      <c r="C211" s="39" t="s">
        <v>82</v>
      </c>
      <c r="D211" s="9" t="s">
        <v>0</v>
      </c>
      <c r="E211" s="27">
        <v>1</v>
      </c>
      <c r="F211" s="16">
        <f>G208*0.05</f>
        <v>0</v>
      </c>
      <c r="G211" s="17">
        <f t="shared" ref="G211" si="1">E211*F211</f>
        <v>0</v>
      </c>
    </row>
    <row r="212" spans="2:7" x14ac:dyDescent="0.35">
      <c r="B212" s="19"/>
      <c r="C212" s="39"/>
      <c r="D212" s="9"/>
      <c r="E212" s="27"/>
      <c r="F212" s="16"/>
      <c r="G212" s="17"/>
    </row>
    <row r="213" spans="2:7" x14ac:dyDescent="0.35">
      <c r="B213" s="98">
        <v>11.3</v>
      </c>
      <c r="C213" s="99" t="s">
        <v>83</v>
      </c>
      <c r="D213" s="100" t="s">
        <v>0</v>
      </c>
      <c r="E213" s="101">
        <v>1</v>
      </c>
      <c r="F213" s="102">
        <f>G208*0.05</f>
        <v>0</v>
      </c>
      <c r="G213" s="103">
        <f t="shared" ref="G213" si="2">E213*F213</f>
        <v>0</v>
      </c>
    </row>
    <row r="214" spans="2:7" x14ac:dyDescent="0.35">
      <c r="B214" s="104"/>
      <c r="C214" s="105" t="s">
        <v>43</v>
      </c>
      <c r="D214" s="106"/>
      <c r="E214" s="107"/>
      <c r="F214" s="108"/>
      <c r="G214" s="109" t="s">
        <v>107</v>
      </c>
    </row>
    <row r="215" spans="2:7" x14ac:dyDescent="0.35">
      <c r="B215" s="110"/>
      <c r="C215" s="111" t="s">
        <v>89</v>
      </c>
      <c r="D215" s="112"/>
      <c r="E215" s="113"/>
      <c r="F215" s="114"/>
      <c r="G215" s="115" t="s">
        <v>107</v>
      </c>
    </row>
    <row r="216" spans="2:7" ht="15" thickBot="1" x14ac:dyDescent="0.4">
      <c r="B216" s="7"/>
      <c r="C216" s="33"/>
      <c r="D216" s="9"/>
      <c r="E216" s="93"/>
      <c r="F216" s="46"/>
      <c r="G216" s="94"/>
    </row>
    <row r="217" spans="2:7" ht="16" thickBot="1" x14ac:dyDescent="0.4">
      <c r="B217" s="40"/>
      <c r="C217" s="41" t="s">
        <v>87</v>
      </c>
      <c r="D217" s="117" t="s">
        <v>107</v>
      </c>
      <c r="E217" s="118"/>
      <c r="F217" s="118"/>
      <c r="G217" s="119"/>
    </row>
  </sheetData>
  <mergeCells count="6">
    <mergeCell ref="B195:G195"/>
    <mergeCell ref="D217:G217"/>
    <mergeCell ref="C3:F3"/>
    <mergeCell ref="B4:G4"/>
    <mergeCell ref="B207:G207"/>
    <mergeCell ref="C208:D208"/>
  </mergeCells>
  <pageMargins left="0.7" right="0.7" top="0.75" bottom="0.75" header="0.3" footer="0.3"/>
  <pageSetup paperSize="9" scale="7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G45"/>
  <sheetViews>
    <sheetView tabSelected="1" workbookViewId="0">
      <selection activeCell="F1" sqref="F1"/>
    </sheetView>
  </sheetViews>
  <sheetFormatPr defaultRowHeight="14.5" x14ac:dyDescent="0.35"/>
  <cols>
    <col min="2" max="2" width="10.1796875" customWidth="1"/>
    <col min="5" max="5" width="40.26953125" customWidth="1"/>
    <col min="7" max="7" width="19" customWidth="1"/>
  </cols>
  <sheetData>
    <row r="2" spans="2:7" x14ac:dyDescent="0.35">
      <c r="B2" s="49">
        <f>'[1]Estimate Details'!B1</f>
        <v>0</v>
      </c>
      <c r="C2" s="129"/>
      <c r="D2" s="129"/>
      <c r="E2" s="50"/>
      <c r="F2" s="51"/>
      <c r="G2" s="52"/>
    </row>
    <row r="3" spans="2:7" x14ac:dyDescent="0.35">
      <c r="B3" s="53"/>
      <c r="C3" s="54"/>
      <c r="D3" s="52"/>
      <c r="E3" s="50"/>
      <c r="F3" s="51"/>
      <c r="G3" s="52"/>
    </row>
    <row r="4" spans="2:7" x14ac:dyDescent="0.35">
      <c r="B4" s="130">
        <f>'[1]Estimate Details'!B3</f>
        <v>0</v>
      </c>
      <c r="C4" s="130"/>
      <c r="D4" s="130"/>
      <c r="E4" s="130"/>
      <c r="F4" s="130"/>
      <c r="G4" s="130"/>
    </row>
    <row r="5" spans="2:7" x14ac:dyDescent="0.35">
      <c r="B5" s="130"/>
      <c r="C5" s="130"/>
      <c r="D5" s="130"/>
      <c r="E5" s="130"/>
      <c r="F5" s="130"/>
      <c r="G5" s="130"/>
    </row>
    <row r="6" spans="2:7" x14ac:dyDescent="0.35">
      <c r="B6" s="55"/>
      <c r="C6" s="55"/>
      <c r="D6" s="55"/>
      <c r="E6" s="55"/>
      <c r="F6" s="55"/>
      <c r="G6" s="55"/>
    </row>
    <row r="7" spans="2:7" x14ac:dyDescent="0.35">
      <c r="B7" s="56" t="s">
        <v>94</v>
      </c>
      <c r="C7" s="56"/>
      <c r="D7" s="57"/>
      <c r="E7" s="57"/>
      <c r="F7" s="57"/>
      <c r="G7" s="52"/>
    </row>
    <row r="8" spans="2:7" x14ac:dyDescent="0.35">
      <c r="B8" s="58"/>
      <c r="C8" s="59"/>
      <c r="D8" s="59"/>
      <c r="E8" s="59"/>
      <c r="F8" s="59"/>
      <c r="G8" s="52"/>
    </row>
    <row r="9" spans="2:7" x14ac:dyDescent="0.35">
      <c r="B9" s="53"/>
      <c r="C9" s="60"/>
      <c r="D9" s="52"/>
      <c r="E9" s="50"/>
      <c r="F9" s="52"/>
      <c r="G9" s="52"/>
    </row>
    <row r="10" spans="2:7" x14ac:dyDescent="0.35">
      <c r="B10" s="53"/>
      <c r="C10" s="61" t="s">
        <v>95</v>
      </c>
      <c r="D10" s="52"/>
      <c r="E10" s="50"/>
      <c r="F10" s="52"/>
      <c r="G10" s="52"/>
    </row>
    <row r="11" spans="2:7" x14ac:dyDescent="0.35">
      <c r="B11" s="53"/>
      <c r="C11" s="61"/>
      <c r="D11" s="52"/>
      <c r="E11" s="50"/>
      <c r="F11" s="52"/>
      <c r="G11" s="52"/>
    </row>
    <row r="12" spans="2:7" x14ac:dyDescent="0.35">
      <c r="B12" s="53"/>
      <c r="C12" s="62"/>
      <c r="D12" s="52"/>
      <c r="E12" s="50"/>
      <c r="F12" s="52"/>
      <c r="G12" s="52"/>
    </row>
    <row r="13" spans="2:7" x14ac:dyDescent="0.35">
      <c r="B13" s="63" t="s">
        <v>0</v>
      </c>
      <c r="C13" s="61" t="s">
        <v>96</v>
      </c>
      <c r="D13" s="64"/>
      <c r="E13" s="65"/>
      <c r="F13" s="65" t="s">
        <v>97</v>
      </c>
      <c r="G13" s="65" t="s">
        <v>98</v>
      </c>
    </row>
    <row r="14" spans="2:7" x14ac:dyDescent="0.35">
      <c r="B14" s="63"/>
      <c r="C14" s="61"/>
      <c r="D14" s="64"/>
      <c r="E14" s="65"/>
      <c r="F14" s="65"/>
      <c r="G14" s="65"/>
    </row>
    <row r="15" spans="2:7" x14ac:dyDescent="0.35">
      <c r="B15" s="66">
        <v>1</v>
      </c>
      <c r="C15" s="54" t="s">
        <v>99</v>
      </c>
      <c r="D15" s="67"/>
      <c r="E15" s="68"/>
      <c r="F15" s="68"/>
      <c r="G15" s="68"/>
    </row>
    <row r="16" spans="2:7" x14ac:dyDescent="0.35">
      <c r="B16" s="53"/>
      <c r="C16" s="54"/>
      <c r="D16" s="54" t="s">
        <v>100</v>
      </c>
      <c r="E16" s="69"/>
      <c r="F16" s="70">
        <f>G31*12%</f>
        <v>0</v>
      </c>
      <c r="G16" s="85"/>
    </row>
    <row r="17" spans="2:7" ht="16" x14ac:dyDescent="0.5">
      <c r="B17" s="53"/>
      <c r="C17" s="54"/>
      <c r="D17" s="72"/>
      <c r="E17" s="69"/>
      <c r="F17" s="70"/>
      <c r="G17" s="73">
        <f>F16</f>
        <v>0</v>
      </c>
    </row>
    <row r="18" spans="2:7" ht="16" x14ac:dyDescent="0.5">
      <c r="B18" s="53"/>
      <c r="C18" s="54"/>
      <c r="D18" s="72"/>
      <c r="E18" s="69"/>
      <c r="F18" s="70"/>
      <c r="G18" s="74"/>
    </row>
    <row r="19" spans="2:7" ht="16" x14ac:dyDescent="0.5">
      <c r="B19" s="53">
        <v>2</v>
      </c>
      <c r="C19" s="54" t="s">
        <v>101</v>
      </c>
      <c r="D19" s="72"/>
      <c r="E19" s="50"/>
      <c r="F19" s="71"/>
      <c r="G19" s="74"/>
    </row>
    <row r="20" spans="2:7" x14ac:dyDescent="0.35">
      <c r="B20" s="53"/>
      <c r="C20" s="54"/>
      <c r="D20" s="71" t="s">
        <v>6</v>
      </c>
      <c r="E20" s="75"/>
      <c r="F20" s="71">
        <f>'[1]Estimate Details'!G35</f>
        <v>0</v>
      </c>
      <c r="G20" s="74"/>
    </row>
    <row r="21" spans="2:7" x14ac:dyDescent="0.35">
      <c r="B21" s="53"/>
      <c r="C21" s="54"/>
      <c r="D21" s="71" t="s">
        <v>23</v>
      </c>
      <c r="E21" s="75"/>
      <c r="F21" s="71">
        <f>'[1]Estimate Details'!G45</f>
        <v>0</v>
      </c>
      <c r="G21" s="76"/>
    </row>
    <row r="22" spans="2:7" x14ac:dyDescent="0.35">
      <c r="B22" s="53"/>
      <c r="C22" s="54"/>
      <c r="D22" s="71" t="s">
        <v>27</v>
      </c>
      <c r="E22" s="75"/>
      <c r="F22" s="71">
        <f>'[1]Estimate Details'!G57</f>
        <v>0</v>
      </c>
      <c r="G22" s="76"/>
    </row>
    <row r="23" spans="2:7" x14ac:dyDescent="0.35">
      <c r="B23" s="53"/>
      <c r="C23" s="54"/>
      <c r="D23" s="71" t="s">
        <v>30</v>
      </c>
      <c r="E23" s="75"/>
      <c r="F23" s="71">
        <f>'[1]Estimate Details'!G98</f>
        <v>0</v>
      </c>
      <c r="G23" s="76"/>
    </row>
    <row r="24" spans="2:7" x14ac:dyDescent="0.35">
      <c r="B24" s="53"/>
      <c r="C24" s="54"/>
      <c r="D24" s="71" t="s">
        <v>108</v>
      </c>
      <c r="E24" s="75"/>
      <c r="F24" s="71">
        <f>'[1]Estimate Details'!G114</f>
        <v>0</v>
      </c>
      <c r="G24" s="76"/>
    </row>
    <row r="25" spans="2:7" x14ac:dyDescent="0.35">
      <c r="B25" s="53"/>
      <c r="C25" s="54"/>
      <c r="D25" s="71" t="s">
        <v>62</v>
      </c>
      <c r="E25" s="75"/>
      <c r="F25" s="71"/>
      <c r="G25" s="76"/>
    </row>
    <row r="26" spans="2:7" x14ac:dyDescent="0.35">
      <c r="B26" s="53"/>
      <c r="C26" s="54"/>
      <c r="D26" s="71" t="s">
        <v>66</v>
      </c>
      <c r="E26" s="75"/>
      <c r="F26" s="71">
        <f>'[1]Estimate Details'!G144</f>
        <v>0</v>
      </c>
      <c r="G26" s="76"/>
    </row>
    <row r="27" spans="2:7" x14ac:dyDescent="0.35">
      <c r="B27" s="53"/>
      <c r="C27" s="54"/>
      <c r="D27" s="71" t="s">
        <v>50</v>
      </c>
      <c r="E27" s="75"/>
      <c r="F27" s="71"/>
      <c r="G27" s="76"/>
    </row>
    <row r="28" spans="2:7" x14ac:dyDescent="0.35">
      <c r="B28" s="53"/>
      <c r="C28" s="54"/>
      <c r="D28" s="71"/>
      <c r="E28" s="75"/>
      <c r="F28" s="71"/>
      <c r="G28" s="76"/>
    </row>
    <row r="29" spans="2:7" x14ac:dyDescent="0.35">
      <c r="B29" s="53"/>
      <c r="C29" s="54"/>
      <c r="D29" s="71"/>
      <c r="E29" s="75"/>
      <c r="F29" s="71">
        <f>'[1]Estimate Details'!G154</f>
        <v>0</v>
      </c>
      <c r="G29" s="76"/>
    </row>
    <row r="30" spans="2:7" x14ac:dyDescent="0.35">
      <c r="B30" s="53"/>
      <c r="C30" s="54"/>
      <c r="D30" s="71">
        <f>'[1]Estimate Details'!C156</f>
        <v>0</v>
      </c>
      <c r="E30" s="75"/>
      <c r="F30" s="71">
        <f>'[1]Estimate Details'!G186</f>
        <v>0</v>
      </c>
      <c r="G30" s="76"/>
    </row>
    <row r="31" spans="2:7" x14ac:dyDescent="0.35">
      <c r="B31" s="53"/>
      <c r="C31" s="54"/>
      <c r="D31" s="52"/>
      <c r="E31" s="50"/>
      <c r="F31" s="77"/>
      <c r="G31" s="76">
        <f>SUM(F20:F30)</f>
        <v>0</v>
      </c>
    </row>
    <row r="32" spans="2:7" x14ac:dyDescent="0.35">
      <c r="B32" s="53"/>
      <c r="C32" s="54"/>
      <c r="D32" s="52"/>
      <c r="E32" s="50"/>
      <c r="F32" s="77"/>
      <c r="G32" s="76"/>
    </row>
    <row r="33" spans="2:7" ht="16" x14ac:dyDescent="0.5">
      <c r="B33" s="53">
        <v>3</v>
      </c>
      <c r="C33" s="78" t="s">
        <v>102</v>
      </c>
      <c r="D33" s="72"/>
      <c r="E33" s="50"/>
      <c r="F33" s="71"/>
      <c r="G33" s="76"/>
    </row>
    <row r="34" spans="2:7" x14ac:dyDescent="0.35">
      <c r="B34" s="53"/>
      <c r="C34" s="54"/>
      <c r="D34" s="78" t="s">
        <v>102</v>
      </c>
      <c r="E34" s="50"/>
      <c r="F34" s="71">
        <f>'[1]Estimate Details'!G210</f>
        <v>0</v>
      </c>
      <c r="G34" s="76"/>
    </row>
    <row r="35" spans="2:7" x14ac:dyDescent="0.35">
      <c r="B35" s="53"/>
      <c r="C35" s="54"/>
      <c r="D35" s="52"/>
      <c r="E35" s="50"/>
      <c r="F35" s="77"/>
      <c r="G35" s="76">
        <f>SUM(F34:F34)</f>
        <v>0</v>
      </c>
    </row>
    <row r="36" spans="2:7" x14ac:dyDescent="0.35">
      <c r="B36" s="53"/>
      <c r="C36" s="54"/>
      <c r="D36" s="52"/>
      <c r="E36" s="50"/>
      <c r="F36" s="77"/>
      <c r="G36" s="76"/>
    </row>
    <row r="37" spans="2:7" x14ac:dyDescent="0.35">
      <c r="B37" s="53">
        <v>4</v>
      </c>
      <c r="C37" s="54" t="s">
        <v>103</v>
      </c>
      <c r="D37" s="52"/>
      <c r="E37" s="50"/>
      <c r="F37" s="77">
        <f>(G17+G31+G35)*5%</f>
        <v>0</v>
      </c>
      <c r="G37" s="76"/>
    </row>
    <row r="38" spans="2:7" x14ac:dyDescent="0.35">
      <c r="B38" s="53"/>
      <c r="C38" s="54"/>
      <c r="D38" s="52"/>
      <c r="E38" s="50"/>
      <c r="F38" s="77"/>
      <c r="G38" s="76">
        <f>F37</f>
        <v>0</v>
      </c>
    </row>
    <row r="39" spans="2:7" x14ac:dyDescent="0.35">
      <c r="B39" s="53"/>
      <c r="C39" s="54"/>
      <c r="D39" s="52"/>
      <c r="E39" s="50"/>
      <c r="F39" s="79"/>
      <c r="G39" s="77"/>
    </row>
    <row r="40" spans="2:7" x14ac:dyDescent="0.35">
      <c r="B40" s="53">
        <v>5</v>
      </c>
      <c r="C40" s="131" t="s">
        <v>104</v>
      </c>
      <c r="D40" s="131"/>
      <c r="E40" s="131"/>
      <c r="F40" s="80"/>
      <c r="G40" s="74"/>
    </row>
    <row r="41" spans="2:7" x14ac:dyDescent="0.35">
      <c r="B41" s="53"/>
      <c r="C41" s="81"/>
      <c r="D41" s="81"/>
      <c r="E41" s="81"/>
      <c r="F41" s="79"/>
      <c r="G41" s="77"/>
    </row>
    <row r="42" spans="2:7" x14ac:dyDescent="0.35">
      <c r="B42" s="53">
        <v>6</v>
      </c>
      <c r="C42" s="54" t="s">
        <v>105</v>
      </c>
      <c r="D42" s="81"/>
      <c r="E42" s="81"/>
      <c r="F42" s="79"/>
      <c r="G42" s="86"/>
    </row>
    <row r="43" spans="2:7" x14ac:dyDescent="0.35">
      <c r="B43" s="53"/>
      <c r="C43" s="54"/>
      <c r="D43" s="52"/>
      <c r="E43" s="50"/>
      <c r="F43" s="79"/>
      <c r="G43" s="71"/>
    </row>
    <row r="44" spans="2:7" ht="16" thickBot="1" x14ac:dyDescent="0.4">
      <c r="B44" s="82">
        <v>7</v>
      </c>
      <c r="C44" s="132" t="s">
        <v>106</v>
      </c>
      <c r="D44" s="132"/>
      <c r="E44" s="132"/>
      <c r="F44" s="83" t="s">
        <v>107</v>
      </c>
      <c r="G44" s="84"/>
    </row>
    <row r="45" spans="2:7" ht="15" thickTop="1" x14ac:dyDescent="0.35"/>
  </sheetData>
  <mergeCells count="4">
    <mergeCell ref="C2:D2"/>
    <mergeCell ref="B4:G5"/>
    <mergeCell ref="C40:E40"/>
    <mergeCell ref="C44:E4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VMH B.O.Q</vt:lpstr>
      <vt:lpstr>VMH Totals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Khoza Sizophila</dc:creator>
  <cp:lastModifiedBy>Desmond Govender</cp:lastModifiedBy>
  <cp:lastPrinted>2025-01-17T06:28:05Z</cp:lastPrinted>
  <dcterms:created xsi:type="dcterms:W3CDTF">2024-12-09T10:42:42Z</dcterms:created>
  <dcterms:modified xsi:type="dcterms:W3CDTF">2025-06-17T10:34:31Z</dcterms:modified>
</cp:coreProperties>
</file>