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bogomol\Documents\Herman Geyer RFQ Spec\"/>
    </mc:Choice>
  </mc:AlternateContent>
  <bookViews>
    <workbookView xWindow="0" yWindow="0" windowWidth="19200" windowHeight="7056"/>
  </bookViews>
  <sheets>
    <sheet name="PRICING SCHEDULE" sheetId="4" r:id="rId1"/>
    <sheet name="Shee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4" l="1"/>
  <c r="G13" i="4"/>
  <c r="E13" i="4"/>
  <c r="C13" i="4"/>
  <c r="T19" i="2" l="1"/>
  <c r="R19" i="2"/>
  <c r="N16" i="2"/>
  <c r="N15" i="2"/>
  <c r="R14" i="2"/>
  <c r="R12" i="2"/>
  <c r="P11" i="2"/>
  <c r="O11" i="2"/>
  <c r="M11" i="2"/>
  <c r="M10" i="2"/>
  <c r="M8" i="2"/>
  <c r="N6" i="2"/>
  <c r="E28" i="2"/>
  <c r="E27" i="2"/>
  <c r="E26" i="2"/>
  <c r="E25" i="2"/>
  <c r="D28" i="2"/>
  <c r="D27" i="2"/>
  <c r="D26" i="2"/>
  <c r="D25" i="2"/>
  <c r="D24" i="2"/>
  <c r="C28" i="2"/>
  <c r="C27" i="2"/>
  <c r="C25" i="2"/>
  <c r="C26" i="2"/>
  <c r="C24" i="2"/>
  <c r="L22" i="2"/>
  <c r="L21" i="2"/>
  <c r="L20" i="2"/>
  <c r="L19" i="2"/>
  <c r="J22" i="2"/>
  <c r="K22" i="2" s="1"/>
  <c r="J21" i="2"/>
  <c r="K21" i="2" s="1"/>
  <c r="J20" i="2"/>
  <c r="K20" i="2" s="1"/>
  <c r="J19" i="2"/>
  <c r="K19" i="2" s="1"/>
  <c r="L18" i="2"/>
  <c r="K18" i="2"/>
  <c r="J18" i="2"/>
  <c r="H22" i="2"/>
  <c r="H21" i="2"/>
  <c r="H20" i="2"/>
  <c r="H19" i="2"/>
  <c r="F22" i="2"/>
  <c r="F21" i="2"/>
  <c r="F20" i="2"/>
  <c r="F19" i="2"/>
  <c r="E18" i="2"/>
  <c r="B22" i="2"/>
  <c r="B21" i="2"/>
  <c r="B20" i="2"/>
  <c r="B19" i="2"/>
  <c r="D22" i="2"/>
  <c r="D20" i="2"/>
  <c r="D21" i="2"/>
  <c r="D19" i="2"/>
  <c r="E16" i="2"/>
  <c r="F16" i="2" s="1"/>
  <c r="D16" i="2"/>
  <c r="F14" i="2"/>
  <c r="E14" i="2"/>
  <c r="I11" i="2"/>
  <c r="G11" i="2"/>
  <c r="G10" i="2"/>
  <c r="I9" i="2"/>
  <c r="G9" i="2"/>
  <c r="E9" i="2"/>
  <c r="C5" i="2"/>
</calcChain>
</file>

<file path=xl/sharedStrings.xml><?xml version="1.0" encoding="utf-8"?>
<sst xmlns="http://schemas.openxmlformats.org/spreadsheetml/2006/main" count="74" uniqueCount="27">
  <si>
    <t>R</t>
  </si>
  <si>
    <t>Department</t>
  </si>
  <si>
    <t>Unit price  (excluding VAT)</t>
  </si>
  <si>
    <t>Three-pin red plugs</t>
  </si>
  <si>
    <t>Total price (excluding VAT)</t>
  </si>
  <si>
    <t>CED Virology</t>
  </si>
  <si>
    <t>DPHSR - ORU</t>
  </si>
  <si>
    <t>Occupational Health Clinic (SHE Dept.)</t>
  </si>
  <si>
    <t>CRDM</t>
  </si>
  <si>
    <t>CHARM</t>
  </si>
  <si>
    <t>CHIVSTI - Cell Biology</t>
  </si>
  <si>
    <t>CEZPD - PRL</t>
  </si>
  <si>
    <t>CVI</t>
  </si>
  <si>
    <t>CED - Bacteriology</t>
  </si>
  <si>
    <t>CTB</t>
  </si>
  <si>
    <t xml:space="preserve">CEZPD - SBPRL </t>
  </si>
  <si>
    <t>Total Quantity</t>
  </si>
  <si>
    <t>Total</t>
  </si>
  <si>
    <t>VAT 15%</t>
  </si>
  <si>
    <t>Total incl. VAT</t>
  </si>
  <si>
    <t xml:space="preserve">
Two-pin red plugs
</t>
  </si>
  <si>
    <t xml:space="preserve">
Red multi-plugs
(8-way)
4 x 3-pin
3 x 2-pin
1 x round pin
</t>
  </si>
  <si>
    <t xml:space="preserve">
Unit price  (excluding VAT)</t>
  </si>
  <si>
    <t>Red multi-plugs
(4-way)
2 x 3-pin
2 x 2-pin</t>
  </si>
  <si>
    <t>Surge Protector Adaptors and Multi plugs for NICD Laboratories.</t>
  </si>
  <si>
    <t xml:space="preserve">Description 
</t>
  </si>
  <si>
    <t>GRAND TOTAL RFQ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</si>
</sst>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1" applyFont="1"/>
    <xf numFmtId="9" fontId="0" fillId="0" borderId="0" xfId="2" applyFont="1"/>
    <xf numFmtId="164" fontId="0" fillId="0" borderId="0" xfId="2" applyNumberFormat="1" applyFont="1"/>
    <xf numFmtId="10" fontId="0" fillId="0" borderId="0" xfId="0" applyNumberFormat="1"/>
    <xf numFmtId="0" fontId="2" fillId="2" borderId="1" xfId="0" applyFont="1" applyFill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8" xfId="0" applyFont="1" applyBorder="1"/>
    <xf numFmtId="0" fontId="7" fillId="0" borderId="19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/>
    <xf numFmtId="0" fontId="4" fillId="5" borderId="6" xfId="0" applyFont="1" applyFill="1" applyBorder="1"/>
    <xf numFmtId="0" fontId="3" fillId="5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wrapText="1"/>
    </xf>
    <xf numFmtId="0" fontId="7" fillId="0" borderId="13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19" xfId="0" applyBorder="1"/>
    <xf numFmtId="0" fontId="0" fillId="0" borderId="23" xfId="0" applyBorder="1"/>
    <xf numFmtId="0" fontId="0" fillId="0" borderId="24" xfId="0" applyBorder="1"/>
    <xf numFmtId="0" fontId="0" fillId="0" borderId="17" xfId="0" applyBorder="1"/>
    <xf numFmtId="0" fontId="0" fillId="0" borderId="25" xfId="0" applyBorder="1"/>
    <xf numFmtId="0" fontId="0" fillId="0" borderId="26" xfId="0" applyBorder="1"/>
    <xf numFmtId="0" fontId="0" fillId="0" borderId="20" xfId="0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2" sqref="B22"/>
    </sheetView>
  </sheetViews>
  <sheetFormatPr defaultRowHeight="14.4" x14ac:dyDescent="0.3"/>
  <cols>
    <col min="1" max="1" width="13.109375" customWidth="1"/>
    <col min="2" max="2" width="15.21875" customWidth="1"/>
    <col min="3" max="3" width="18.77734375" customWidth="1"/>
    <col min="4" max="4" width="20.44140625" customWidth="1"/>
    <col min="5" max="5" width="12.88671875" customWidth="1"/>
    <col min="6" max="6" width="19.44140625" customWidth="1"/>
    <col min="7" max="7" width="17" customWidth="1"/>
    <col min="8" max="8" width="17.88671875" customWidth="1"/>
    <col min="9" max="9" width="18.77734375" customWidth="1"/>
    <col min="10" max="10" width="18.44140625" customWidth="1"/>
  </cols>
  <sheetData>
    <row r="1" spans="1:10" ht="60" customHeight="1" thickBot="1" x14ac:dyDescent="0.35">
      <c r="A1" s="25" t="s">
        <v>25</v>
      </c>
      <c r="B1" s="26" t="s">
        <v>1</v>
      </c>
      <c r="C1" s="27" t="s">
        <v>20</v>
      </c>
      <c r="D1" s="31" t="s">
        <v>2</v>
      </c>
      <c r="E1" s="29" t="s">
        <v>3</v>
      </c>
      <c r="F1" s="29" t="s">
        <v>22</v>
      </c>
      <c r="G1" s="30" t="s">
        <v>21</v>
      </c>
      <c r="H1" s="29" t="s">
        <v>2</v>
      </c>
      <c r="I1" s="29" t="s">
        <v>23</v>
      </c>
      <c r="J1" s="28" t="s">
        <v>4</v>
      </c>
    </row>
    <row r="2" spans="1:10" x14ac:dyDescent="0.3">
      <c r="A2" s="38" t="s">
        <v>24</v>
      </c>
      <c r="B2" s="14" t="s">
        <v>5</v>
      </c>
      <c r="C2" s="15">
        <v>0</v>
      </c>
      <c r="D2" s="16" t="s">
        <v>0</v>
      </c>
      <c r="E2" s="15">
        <v>0</v>
      </c>
      <c r="F2" s="16" t="s">
        <v>0</v>
      </c>
      <c r="G2" s="15">
        <v>4</v>
      </c>
      <c r="H2" s="16" t="s">
        <v>0</v>
      </c>
      <c r="I2" s="15">
        <v>0</v>
      </c>
      <c r="J2" s="17" t="s">
        <v>0</v>
      </c>
    </row>
    <row r="3" spans="1:10" x14ac:dyDescent="0.3">
      <c r="A3" s="39"/>
      <c r="B3" s="18" t="s">
        <v>6</v>
      </c>
      <c r="C3" s="6">
        <v>0</v>
      </c>
      <c r="D3" s="7" t="s">
        <v>0</v>
      </c>
      <c r="E3" s="6">
        <v>20</v>
      </c>
      <c r="F3" s="7" t="s">
        <v>0</v>
      </c>
      <c r="G3" s="6">
        <v>20</v>
      </c>
      <c r="H3" s="7" t="s">
        <v>0</v>
      </c>
      <c r="I3" s="6">
        <v>0</v>
      </c>
      <c r="J3" s="19" t="s">
        <v>0</v>
      </c>
    </row>
    <row r="4" spans="1:10" ht="39.6" x14ac:dyDescent="0.3">
      <c r="A4" s="39"/>
      <c r="B4" s="18" t="s">
        <v>7</v>
      </c>
      <c r="C4" s="6">
        <v>0</v>
      </c>
      <c r="D4" s="7" t="s">
        <v>0</v>
      </c>
      <c r="E4" s="6">
        <v>1</v>
      </c>
      <c r="F4" s="7" t="s">
        <v>0</v>
      </c>
      <c r="G4" s="6">
        <v>2</v>
      </c>
      <c r="H4" s="7" t="s">
        <v>0</v>
      </c>
      <c r="I4" s="6">
        <v>0</v>
      </c>
      <c r="J4" s="19" t="s">
        <v>0</v>
      </c>
    </row>
    <row r="5" spans="1:10" x14ac:dyDescent="0.3">
      <c r="A5" s="39"/>
      <c r="B5" s="18" t="s">
        <v>8</v>
      </c>
      <c r="C5" s="6">
        <v>0</v>
      </c>
      <c r="D5" s="7" t="s">
        <v>0</v>
      </c>
      <c r="E5" s="6">
        <v>0</v>
      </c>
      <c r="F5" s="7" t="s">
        <v>0</v>
      </c>
      <c r="G5" s="6">
        <v>13</v>
      </c>
      <c r="H5" s="7" t="s">
        <v>0</v>
      </c>
      <c r="I5" s="6">
        <v>0</v>
      </c>
      <c r="J5" s="19" t="s">
        <v>0</v>
      </c>
    </row>
    <row r="6" spans="1:10" x14ac:dyDescent="0.3">
      <c r="A6" s="39"/>
      <c r="B6" s="18" t="s">
        <v>9</v>
      </c>
      <c r="C6" s="6">
        <v>0</v>
      </c>
      <c r="D6" s="7" t="s">
        <v>0</v>
      </c>
      <c r="E6" s="6">
        <v>23</v>
      </c>
      <c r="F6" s="7" t="s">
        <v>0</v>
      </c>
      <c r="G6" s="6">
        <v>35</v>
      </c>
      <c r="H6" s="7" t="s">
        <v>0</v>
      </c>
      <c r="I6" s="6">
        <v>0</v>
      </c>
      <c r="J6" s="19" t="s">
        <v>0</v>
      </c>
    </row>
    <row r="7" spans="1:10" ht="26.4" x14ac:dyDescent="0.3">
      <c r="A7" s="39"/>
      <c r="B7" s="18" t="s">
        <v>10</v>
      </c>
      <c r="C7" s="6">
        <v>5</v>
      </c>
      <c r="D7" s="7" t="s">
        <v>0</v>
      </c>
      <c r="E7" s="6">
        <v>10</v>
      </c>
      <c r="F7" s="7" t="s">
        <v>0</v>
      </c>
      <c r="G7" s="6">
        <v>4</v>
      </c>
      <c r="H7" s="7" t="s">
        <v>0</v>
      </c>
      <c r="I7" s="6">
        <v>0</v>
      </c>
      <c r="J7" s="19" t="s">
        <v>0</v>
      </c>
    </row>
    <row r="8" spans="1:10" x14ac:dyDescent="0.3">
      <c r="A8" s="39"/>
      <c r="B8" s="18" t="s">
        <v>11</v>
      </c>
      <c r="C8" s="6">
        <v>1</v>
      </c>
      <c r="D8" s="7" t="s">
        <v>0</v>
      </c>
      <c r="E8" s="6">
        <v>32</v>
      </c>
      <c r="F8" s="7" t="s">
        <v>0</v>
      </c>
      <c r="G8" s="6">
        <v>12</v>
      </c>
      <c r="H8" s="7" t="s">
        <v>0</v>
      </c>
      <c r="I8" s="6">
        <v>2</v>
      </c>
      <c r="J8" s="19" t="s">
        <v>0</v>
      </c>
    </row>
    <row r="9" spans="1:10" x14ac:dyDescent="0.3">
      <c r="A9" s="39"/>
      <c r="B9" s="18" t="s">
        <v>12</v>
      </c>
      <c r="C9" s="6">
        <v>0</v>
      </c>
      <c r="D9" s="7" t="s">
        <v>0</v>
      </c>
      <c r="E9" s="6">
        <v>150</v>
      </c>
      <c r="F9" s="7" t="s">
        <v>0</v>
      </c>
      <c r="G9" s="6">
        <v>25</v>
      </c>
      <c r="H9" s="7" t="s">
        <v>0</v>
      </c>
      <c r="I9" s="6">
        <v>0</v>
      </c>
      <c r="J9" s="19" t="s">
        <v>0</v>
      </c>
    </row>
    <row r="10" spans="1:10" ht="26.4" x14ac:dyDescent="0.3">
      <c r="A10" s="39"/>
      <c r="B10" s="18" t="s">
        <v>13</v>
      </c>
      <c r="C10" s="6">
        <v>5</v>
      </c>
      <c r="D10" s="7" t="s">
        <v>0</v>
      </c>
      <c r="E10" s="6">
        <v>10</v>
      </c>
      <c r="F10" s="7" t="s">
        <v>0</v>
      </c>
      <c r="G10" s="6">
        <v>3</v>
      </c>
      <c r="H10" s="7" t="s">
        <v>0</v>
      </c>
      <c r="I10" s="6">
        <v>0</v>
      </c>
      <c r="J10" s="19" t="s">
        <v>0</v>
      </c>
    </row>
    <row r="11" spans="1:10" x14ac:dyDescent="0.3">
      <c r="A11" s="39"/>
      <c r="B11" s="18" t="s">
        <v>14</v>
      </c>
      <c r="C11" s="6">
        <v>5</v>
      </c>
      <c r="D11" s="7" t="s">
        <v>0</v>
      </c>
      <c r="E11" s="6">
        <v>77</v>
      </c>
      <c r="F11" s="7" t="s">
        <v>0</v>
      </c>
      <c r="G11" s="6">
        <v>5</v>
      </c>
      <c r="H11" s="7" t="s">
        <v>0</v>
      </c>
      <c r="I11" s="6">
        <v>0</v>
      </c>
      <c r="J11" s="19" t="s">
        <v>0</v>
      </c>
    </row>
    <row r="12" spans="1:10" ht="15" thickBot="1" x14ac:dyDescent="0.35">
      <c r="A12" s="39"/>
      <c r="B12" s="20" t="s">
        <v>15</v>
      </c>
      <c r="C12" s="21">
        <v>0</v>
      </c>
      <c r="D12" s="22" t="s">
        <v>0</v>
      </c>
      <c r="E12" s="21">
        <v>22</v>
      </c>
      <c r="F12" s="22" t="s">
        <v>0</v>
      </c>
      <c r="G12" s="21">
        <v>17</v>
      </c>
      <c r="H12" s="22" t="s">
        <v>0</v>
      </c>
      <c r="I12" s="21">
        <v>20</v>
      </c>
      <c r="J12" s="23" t="s">
        <v>0</v>
      </c>
    </row>
    <row r="13" spans="1:10" ht="15" thickBot="1" x14ac:dyDescent="0.35">
      <c r="A13" s="39"/>
      <c r="B13" s="10" t="s">
        <v>16</v>
      </c>
      <c r="C13" s="8">
        <f>SUM(C2:C12)</f>
        <v>16</v>
      </c>
      <c r="D13" s="24"/>
      <c r="E13" s="8">
        <f>SUM(E2:E12)</f>
        <v>345</v>
      </c>
      <c r="F13" s="24"/>
      <c r="G13" s="8">
        <f>SUM(G2:G12)</f>
        <v>140</v>
      </c>
      <c r="H13" s="24"/>
      <c r="I13" s="9">
        <f>SUM(I2:I12)</f>
        <v>22</v>
      </c>
      <c r="J13" s="34"/>
    </row>
    <row r="14" spans="1:10" x14ac:dyDescent="0.3">
      <c r="A14" s="39"/>
      <c r="B14" s="11" t="s">
        <v>17</v>
      </c>
      <c r="C14" s="41"/>
      <c r="D14" s="42"/>
      <c r="E14" s="42"/>
      <c r="F14" s="42"/>
      <c r="G14" s="42"/>
      <c r="H14" s="42"/>
      <c r="I14" s="43"/>
      <c r="J14" s="33" t="s">
        <v>0</v>
      </c>
    </row>
    <row r="15" spans="1:10" ht="15" thickBot="1" x14ac:dyDescent="0.35">
      <c r="A15" s="39"/>
      <c r="B15" s="12" t="s">
        <v>18</v>
      </c>
      <c r="C15" s="44"/>
      <c r="D15" s="45"/>
      <c r="E15" s="45"/>
      <c r="F15" s="45"/>
      <c r="G15" s="45"/>
      <c r="H15" s="45"/>
      <c r="I15" s="46"/>
      <c r="J15" s="32" t="s">
        <v>0</v>
      </c>
    </row>
    <row r="16" spans="1:10" ht="15" thickBot="1" x14ac:dyDescent="0.35">
      <c r="A16" s="40"/>
      <c r="B16" s="13" t="s">
        <v>19</v>
      </c>
      <c r="C16" s="47"/>
      <c r="D16" s="48"/>
      <c r="E16" s="48"/>
      <c r="F16" s="48"/>
      <c r="G16" s="48"/>
      <c r="H16" s="48"/>
      <c r="I16" s="49"/>
      <c r="J16" s="5" t="s">
        <v>0</v>
      </c>
    </row>
    <row r="17" spans="10:10" x14ac:dyDescent="0.3">
      <c r="J17" s="35" t="s">
        <v>26</v>
      </c>
    </row>
    <row r="18" spans="10:10" x14ac:dyDescent="0.3">
      <c r="J18" s="36"/>
    </row>
    <row r="19" spans="10:10" ht="15" thickBot="1" x14ac:dyDescent="0.35">
      <c r="J19" s="37"/>
    </row>
  </sheetData>
  <mergeCells count="5">
    <mergeCell ref="J17:J19"/>
    <mergeCell ref="A2:A16"/>
    <mergeCell ref="C14:I14"/>
    <mergeCell ref="C15:I15"/>
    <mergeCell ref="C16:I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28"/>
  <sheetViews>
    <sheetView topLeftCell="C1" workbookViewId="0">
      <selection activeCell="F19" sqref="F19"/>
    </sheetView>
  </sheetViews>
  <sheetFormatPr defaultRowHeight="14.4" x14ac:dyDescent="0.3"/>
  <sheetData>
    <row r="5" spans="1:18" x14ac:dyDescent="0.3">
      <c r="A5">
        <v>974513</v>
      </c>
      <c r="B5">
        <v>81209</v>
      </c>
      <c r="C5">
        <f>+B5*12</f>
        <v>974508</v>
      </c>
    </row>
    <row r="6" spans="1:18" x14ac:dyDescent="0.3">
      <c r="E6">
        <v>17.690000000000001</v>
      </c>
      <c r="L6">
        <v>90.94</v>
      </c>
      <c r="M6">
        <v>938</v>
      </c>
      <c r="N6">
        <f>+M6*L6</f>
        <v>85301.72</v>
      </c>
    </row>
    <row r="7" spans="1:18" x14ac:dyDescent="0.3">
      <c r="E7">
        <v>10.88</v>
      </c>
      <c r="M7">
        <v>12</v>
      </c>
    </row>
    <row r="8" spans="1:18" x14ac:dyDescent="0.3">
      <c r="E8">
        <v>62.37</v>
      </c>
      <c r="M8">
        <f>+M6*M7</f>
        <v>11256</v>
      </c>
    </row>
    <row r="9" spans="1:18" x14ac:dyDescent="0.3">
      <c r="E9">
        <f>SUM(E6:E8)</f>
        <v>90.94</v>
      </c>
      <c r="F9">
        <v>938</v>
      </c>
      <c r="G9">
        <f>+F9*E9</f>
        <v>85301.72</v>
      </c>
      <c r="H9">
        <v>12</v>
      </c>
      <c r="I9">
        <f>+G9*H9</f>
        <v>1023620.64</v>
      </c>
      <c r="M9">
        <v>5</v>
      </c>
    </row>
    <row r="10" spans="1:18" x14ac:dyDescent="0.3">
      <c r="G10">
        <f>+B5</f>
        <v>81209</v>
      </c>
      <c r="M10">
        <f>+M8*M9</f>
        <v>56280</v>
      </c>
    </row>
    <row r="11" spans="1:18" x14ac:dyDescent="0.3">
      <c r="G11">
        <f>+G10-G9</f>
        <v>-4092.7200000000012</v>
      </c>
      <c r="H11">
        <v>12</v>
      </c>
      <c r="I11">
        <f>+G11*H11</f>
        <v>-49112.640000000014</v>
      </c>
      <c r="M11">
        <f>+M10*E9</f>
        <v>5118103.2</v>
      </c>
      <c r="N11">
        <v>5122360</v>
      </c>
      <c r="O11">
        <f>+N11-M11</f>
        <v>4256.7999999998137</v>
      </c>
      <c r="P11">
        <f>+O11/N11</f>
        <v>8.3102320024360128E-4</v>
      </c>
    </row>
    <row r="12" spans="1:18" x14ac:dyDescent="0.3">
      <c r="R12">
        <f>4092*2.5%</f>
        <v>102.30000000000001</v>
      </c>
    </row>
    <row r="13" spans="1:18" x14ac:dyDescent="0.3">
      <c r="N13">
        <v>938</v>
      </c>
      <c r="R13">
        <v>4092</v>
      </c>
    </row>
    <row r="14" spans="1:18" x14ac:dyDescent="0.3">
      <c r="C14">
        <v>974513</v>
      </c>
      <c r="D14">
        <v>998876</v>
      </c>
      <c r="E14">
        <f>+D14-C14</f>
        <v>24363</v>
      </c>
      <c r="F14" s="1">
        <f>+E14/C14</f>
        <v>2.5000179576875833E-2</v>
      </c>
      <c r="N14">
        <v>60</v>
      </c>
      <c r="R14">
        <f>+R13+R12</f>
        <v>4194.3</v>
      </c>
    </row>
    <row r="15" spans="1:18" x14ac:dyDescent="0.3">
      <c r="N15">
        <f>+N14*N13</f>
        <v>56280</v>
      </c>
      <c r="O15">
        <v>56330</v>
      </c>
    </row>
    <row r="16" spans="1:18" x14ac:dyDescent="0.3">
      <c r="C16">
        <v>1023848</v>
      </c>
      <c r="D16">
        <f>+D14</f>
        <v>998876</v>
      </c>
      <c r="E16">
        <f>+D16-C16</f>
        <v>-24972</v>
      </c>
      <c r="F16" s="1">
        <f>+E16/C16</f>
        <v>-2.4390339190973661E-2</v>
      </c>
      <c r="N16">
        <f>+N15-O15</f>
        <v>-50</v>
      </c>
    </row>
    <row r="17" spans="2:20" x14ac:dyDescent="0.3">
      <c r="K17" s="4">
        <v>2.5000000000000001E-2</v>
      </c>
    </row>
    <row r="18" spans="2:20" x14ac:dyDescent="0.3">
      <c r="C18">
        <v>974513</v>
      </c>
      <c r="E18">
        <f>+C18</f>
        <v>974513</v>
      </c>
      <c r="G18">
        <v>81209</v>
      </c>
      <c r="J18">
        <f>+G18</f>
        <v>81209</v>
      </c>
      <c r="K18">
        <f>+J18*$K$17</f>
        <v>2030.2250000000001</v>
      </c>
      <c r="L18">
        <f>+K18+J18</f>
        <v>83239.225000000006</v>
      </c>
    </row>
    <row r="19" spans="2:20" x14ac:dyDescent="0.3">
      <c r="B19" s="2">
        <f>+C18/C19-1</f>
        <v>-2.4390414826264695E-2</v>
      </c>
      <c r="C19">
        <v>998876</v>
      </c>
      <c r="D19">
        <f>+C19/C18</f>
        <v>1.0250001795768757</v>
      </c>
      <c r="F19" s="2">
        <f>+G18/G19-1</f>
        <v>-2.4399327246516056E-2</v>
      </c>
      <c r="G19">
        <v>83240</v>
      </c>
      <c r="H19" s="3">
        <f>+G19/G18</f>
        <v>1.025009543277223</v>
      </c>
      <c r="J19">
        <f>+G19</f>
        <v>83240</v>
      </c>
      <c r="K19">
        <f>+J19*$K$17</f>
        <v>2081</v>
      </c>
      <c r="L19">
        <f>+K19+J19</f>
        <v>85321</v>
      </c>
      <c r="P19">
        <v>938</v>
      </c>
      <c r="Q19">
        <v>12</v>
      </c>
      <c r="R19">
        <f>+Q19*P19</f>
        <v>11256</v>
      </c>
      <c r="S19">
        <v>5</v>
      </c>
      <c r="T19">
        <f>+R19*S19</f>
        <v>56280</v>
      </c>
    </row>
    <row r="20" spans="2:20" x14ac:dyDescent="0.3">
      <c r="B20" s="2">
        <f>+C19/C20-1</f>
        <v>-2.4390339190973664E-2</v>
      </c>
      <c r="C20">
        <v>1023848</v>
      </c>
      <c r="D20">
        <f>+C20/C19</f>
        <v>1.0250001001125264</v>
      </c>
      <c r="F20" s="2">
        <f>+G19/G20-1</f>
        <v>-2.4390243902439046E-2</v>
      </c>
      <c r="G20">
        <v>85321</v>
      </c>
      <c r="H20" s="3">
        <f>+G20/G19</f>
        <v>1.0249999999999999</v>
      </c>
      <c r="J20">
        <f>+G20</f>
        <v>85321</v>
      </c>
      <c r="K20">
        <f>+J20*$K$17</f>
        <v>2133.0250000000001</v>
      </c>
      <c r="L20">
        <f>+K20+J20</f>
        <v>87454.024999999994</v>
      </c>
    </row>
    <row r="21" spans="2:20" x14ac:dyDescent="0.3">
      <c r="B21" s="2">
        <f>+C20/C21-1</f>
        <v>-2.4390057973555535E-2</v>
      </c>
      <c r="C21">
        <v>1049444</v>
      </c>
      <c r="D21">
        <f>+C21/C20</f>
        <v>1.024999804658504</v>
      </c>
      <c r="F21" s="2">
        <f>+G20/G21-1</f>
        <v>-2.4389965010176762E-2</v>
      </c>
      <c r="G21">
        <v>87454</v>
      </c>
      <c r="H21" s="3">
        <f>+G21/G20</f>
        <v>1.0249997069889007</v>
      </c>
      <c r="J21">
        <f>+G21</f>
        <v>87454</v>
      </c>
      <c r="K21">
        <f>+J21*$K$17</f>
        <v>2186.35</v>
      </c>
      <c r="L21">
        <f>+K21+J21</f>
        <v>89640.35</v>
      </c>
    </row>
    <row r="22" spans="2:20" x14ac:dyDescent="0.3">
      <c r="B22" s="2">
        <f>+C21/C22-1</f>
        <v>-2.4390153205414267E-2</v>
      </c>
      <c r="C22">
        <v>1075680</v>
      </c>
      <c r="D22">
        <f>+C22/C21</f>
        <v>1.0249999047114473</v>
      </c>
      <c r="F22" s="2">
        <f>+G21/G22-1</f>
        <v>-2.4386434627398534E-2</v>
      </c>
      <c r="G22">
        <v>89640</v>
      </c>
      <c r="H22" s="3">
        <f>+G22/G21</f>
        <v>1.0249959978960368</v>
      </c>
      <c r="J22">
        <f>+G22</f>
        <v>89640</v>
      </c>
      <c r="K22">
        <f>+J22*$K$17</f>
        <v>2241</v>
      </c>
      <c r="L22">
        <f>+K22+J22</f>
        <v>91881</v>
      </c>
    </row>
    <row r="23" spans="2:20" x14ac:dyDescent="0.3">
      <c r="H23" s="2"/>
    </row>
    <row r="24" spans="2:20" x14ac:dyDescent="0.3">
      <c r="C24">
        <f>+J18</f>
        <v>81209</v>
      </c>
      <c r="D24">
        <f>+C24/$E$9</f>
        <v>892.99538157026609</v>
      </c>
    </row>
    <row r="25" spans="2:20" x14ac:dyDescent="0.3">
      <c r="C25">
        <f>+J19</f>
        <v>83240</v>
      </c>
      <c r="D25">
        <f>+C25/$E$9</f>
        <v>915.32878821200791</v>
      </c>
      <c r="E25">
        <f>+D25/D24</f>
        <v>1.025009543277223</v>
      </c>
    </row>
    <row r="26" spans="2:20" x14ac:dyDescent="0.3">
      <c r="C26">
        <f>+J20</f>
        <v>85321</v>
      </c>
      <c r="D26">
        <f>+C26/$E$9</f>
        <v>938.21200791730814</v>
      </c>
      <c r="E26">
        <f>+D26/D25</f>
        <v>1.0250000000000001</v>
      </c>
    </row>
    <row r="27" spans="2:20" x14ac:dyDescent="0.3">
      <c r="C27">
        <f>+J21</f>
        <v>87454</v>
      </c>
      <c r="D27">
        <f>+C27/$E$9</f>
        <v>961.66703320870909</v>
      </c>
      <c r="E27">
        <f>+D27/D26</f>
        <v>1.0249997069889007</v>
      </c>
    </row>
    <row r="28" spans="2:20" x14ac:dyDescent="0.3">
      <c r="C28">
        <f>+J22</f>
        <v>89640</v>
      </c>
      <c r="D28">
        <f>+C28/$E$9</f>
        <v>985.70486034748183</v>
      </c>
      <c r="E28">
        <f>+D28/D27</f>
        <v>1.0249959978960368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PRICING SCHEDULE</vt:lpstr>
      <vt:lpstr>Sheet2</vt:lpstr>
    </vt:vector>
  </TitlesOfParts>
  <Company>National Health Laboratory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Hira</dc:creator>
  <cp:lastModifiedBy>Tebogo Molefe</cp:lastModifiedBy>
  <cp:lastPrinted>2021-11-24T15:24:12Z</cp:lastPrinted>
  <dcterms:created xsi:type="dcterms:W3CDTF">2019-08-22T09:41:13Z</dcterms:created>
  <dcterms:modified xsi:type="dcterms:W3CDTF">2023-02-10T14:08:37Z</dcterms:modified>
</cp:coreProperties>
</file>