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es.Mabaso\Documents\Work\2021\June\21-06-2021\"/>
    </mc:Choice>
  </mc:AlternateContent>
  <bookViews>
    <workbookView xWindow="0" yWindow="0" windowWidth="14352" windowHeight="3840" tabRatio="863" firstSheet="1" activeTab="1"/>
  </bookViews>
  <sheets>
    <sheet name="CENTRAL MICRO " sheetId="23" state="hidden" r:id="rId1"/>
    <sheet name="Consolidation" sheetId="28" r:id="rId2"/>
    <sheet name="Volumes KZN Chem Small" sheetId="19" r:id="rId3"/>
    <sheet name="Volumes KZN Chem Medium, Large" sheetId="20" r:id="rId4"/>
    <sheet name="KwaMashu " sheetId="62" r:id="rId5"/>
    <sheet name="Nkonjeni " sheetId="64" r:id="rId6"/>
    <sheet name="Itshelejuba " sheetId="65" r:id="rId7"/>
    <sheet name="Charles Johnson" sheetId="66" r:id="rId8"/>
    <sheet name="Murchison " sheetId="67" r:id="rId9"/>
    <sheet name="GJ Crooks  Scottburgh " sheetId="68" r:id="rId10"/>
    <sheet name="Montebello" sheetId="69" r:id="rId11"/>
    <sheet name="Benedictine " sheetId="70" r:id="rId12"/>
    <sheet name="Vryheid " sheetId="71" r:id="rId13"/>
    <sheet name="Manguzi " sheetId="72" r:id="rId14"/>
    <sheet name="Estcourt" sheetId="73" r:id="rId15"/>
    <sheet name="Hlabisa" sheetId="74" r:id="rId16"/>
    <sheet name="Greytown" sheetId="75" r:id="rId17"/>
    <sheet name="COSH " sheetId="76" r:id="rId18"/>
    <sheet name="Newcastle " sheetId="77" r:id="rId19"/>
    <sheet name="Ladysmith " sheetId="63" r:id="rId20"/>
    <sheet name="Madadeni (Large)" sheetId="78" r:id="rId21"/>
    <sheet name="Queen Nandi (Empangeni ) Large" sheetId="54" r:id="rId22"/>
    <sheet name="Eshowe (Large)" sheetId="55" r:id="rId23"/>
    <sheet name="Ngwelezane (Large)" sheetId="56" r:id="rId24"/>
    <sheet name="Edendale(Large)" sheetId="57" r:id="rId25"/>
    <sheet name="KEH Chemistry (Large)" sheetId="58" r:id="rId26"/>
    <sheet name="GJG Mpanza (Stanger -Large )" sheetId="59" r:id="rId27"/>
    <sheet name="KGV King Dinuzulu (Large)" sheetId="60" r:id="rId28"/>
    <sheet name="Northdale(Large)" sheetId="61" r:id="rId29"/>
    <sheet name="Port Shepstone (Large)" sheetId="51" r:id="rId30"/>
    <sheet name="Greys (Large Lab)" sheetId="52" r:id="rId31"/>
    <sheet name="Dr PKI Seme Memorial ( Large)" sheetId="53" r:id="rId32"/>
    <sheet name="Kokstad " sheetId="29" r:id="rId33"/>
    <sheet name="Dundee" sheetId="30" r:id="rId34"/>
    <sheet name="Ceza" sheetId="31" r:id="rId35"/>
    <sheet name="Mseleni " sheetId="32" r:id="rId36"/>
    <sheet name="Mosvold " sheetId="33" r:id="rId37"/>
    <sheet name="Bethesda " sheetId="34" r:id="rId38"/>
    <sheet name="Mbongolwane" sheetId="35" r:id="rId39"/>
    <sheet name="Dumbe" sheetId="36" r:id="rId40"/>
    <sheet name="St Andrews " sheetId="37" r:id="rId41"/>
    <sheet name="Umphumulo " sheetId="38" r:id="rId42"/>
    <sheet name="Untunjambili " sheetId="39" r:id="rId43"/>
    <sheet name="Catherine Booth " sheetId="40" r:id="rId44"/>
    <sheet name="Nkandla " sheetId="41" r:id="rId45"/>
    <sheet name="St Mary's " sheetId="42" r:id="rId46"/>
    <sheet name="Ekombe " sheetId="43" r:id="rId47"/>
    <sheet name="Emmaus " sheetId="44" r:id="rId48"/>
    <sheet name="Appelsbosch " sheetId="45" r:id="rId49"/>
    <sheet name="Rietvlei " sheetId="46" r:id="rId50"/>
    <sheet name="St Appolonaris " sheetId="47" r:id="rId51"/>
    <sheet name="Wentworth" sheetId="48" r:id="rId52"/>
    <sheet name="Osindisweni" sheetId="49" r:id="rId53"/>
    <sheet name="CTK " sheetId="50" r:id="rId54"/>
    <sheet name="KZN CHEM LARGE" sheetId="24" state="hidden" r:id="rId55"/>
  </sheets>
  <calcPr calcId="162913"/>
</workbook>
</file>

<file path=xl/calcChain.xml><?xml version="1.0" encoding="utf-8"?>
<calcChain xmlns="http://schemas.openxmlformats.org/spreadsheetml/2006/main">
  <c r="G70" i="28" l="1"/>
  <c r="F70" i="28"/>
  <c r="F71" i="28" s="1"/>
  <c r="L69" i="28"/>
  <c r="L70" i="28" s="1"/>
  <c r="L71" i="28" s="1"/>
  <c r="K69" i="28"/>
  <c r="K70" i="28" s="1"/>
  <c r="K71" i="28" s="1"/>
  <c r="J69" i="28"/>
  <c r="I69" i="28"/>
  <c r="H69" i="28"/>
  <c r="H70" i="28" s="1"/>
  <c r="G69" i="28"/>
  <c r="F69" i="28"/>
  <c r="E69" i="28"/>
  <c r="D69" i="28"/>
  <c r="D70" i="28" s="1"/>
  <c r="D71" i="28" s="1"/>
  <c r="C69" i="28"/>
  <c r="C70" i="28" s="1"/>
  <c r="C71" i="28" s="1"/>
  <c r="M68" i="28"/>
  <c r="M67" i="28"/>
  <c r="M66" i="28"/>
  <c r="M65" i="28"/>
  <c r="M64" i="28"/>
  <c r="M62" i="28"/>
  <c r="M61" i="28"/>
  <c r="M60" i="28"/>
  <c r="M59" i="28"/>
  <c r="M58" i="28"/>
  <c r="L48" i="28"/>
  <c r="L49" i="28" s="1"/>
  <c r="K48" i="28"/>
  <c r="K49" i="28" s="1"/>
  <c r="K50" i="28" s="1"/>
  <c r="J48" i="28"/>
  <c r="I48" i="28"/>
  <c r="H48" i="28"/>
  <c r="H49" i="28" s="1"/>
  <c r="G48" i="28"/>
  <c r="G49" i="28" s="1"/>
  <c r="G50" i="28" s="1"/>
  <c r="F48" i="28"/>
  <c r="F49" i="28" s="1"/>
  <c r="E48" i="28"/>
  <c r="E49" i="28" s="1"/>
  <c r="D48" i="28"/>
  <c r="D49" i="28" s="1"/>
  <c r="C48" i="28"/>
  <c r="C49" i="28" s="1"/>
  <c r="C50" i="28" s="1"/>
  <c r="M47" i="28"/>
  <c r="M46" i="28"/>
  <c r="M45" i="28"/>
  <c r="M44" i="28"/>
  <c r="M43" i="28"/>
  <c r="M41" i="28"/>
  <c r="M40" i="28"/>
  <c r="M39" i="28"/>
  <c r="M38" i="28"/>
  <c r="M37" i="28"/>
  <c r="L26" i="28"/>
  <c r="K26" i="28"/>
  <c r="K27" i="28" s="1"/>
  <c r="K28" i="28" s="1"/>
  <c r="K29" i="28" s="1"/>
  <c r="K30" i="28" s="1"/>
  <c r="J26" i="28"/>
  <c r="J27" i="28" s="1"/>
  <c r="J28" i="28" s="1"/>
  <c r="J29" i="28" s="1"/>
  <c r="J30" i="28" s="1"/>
  <c r="I26" i="28"/>
  <c r="H26" i="28"/>
  <c r="H27" i="28" s="1"/>
  <c r="G26" i="28"/>
  <c r="G27" i="28" s="1"/>
  <c r="G28" i="28" s="1"/>
  <c r="F26" i="28"/>
  <c r="F27" i="28" s="1"/>
  <c r="F28" i="28" s="1"/>
  <c r="E26" i="28"/>
  <c r="D26" i="28"/>
  <c r="C26" i="28"/>
  <c r="C27" i="28" s="1"/>
  <c r="C28" i="28" s="1"/>
  <c r="C29" i="28" s="1"/>
  <c r="C30" i="28" s="1"/>
  <c r="M25" i="28"/>
  <c r="M24" i="28"/>
  <c r="M23" i="28"/>
  <c r="M22" i="28"/>
  <c r="M21" i="28"/>
  <c r="M19" i="28"/>
  <c r="M18" i="28"/>
  <c r="M17" i="28"/>
  <c r="M16" i="28"/>
  <c r="M15" i="28"/>
  <c r="G71" i="28" l="1"/>
  <c r="M69" i="28"/>
  <c r="J70" i="28"/>
  <c r="J71" i="28" s="1"/>
  <c r="I70" i="28"/>
  <c r="I71" i="28" s="1"/>
  <c r="H71" i="28"/>
  <c r="E70" i="28"/>
  <c r="E71" i="28" s="1"/>
  <c r="E27" i="28"/>
  <c r="E28" i="28" s="1"/>
  <c r="E29" i="28" s="1"/>
  <c r="E30" i="28" s="1"/>
  <c r="F50" i="28"/>
  <c r="D50" i="28"/>
  <c r="E50" i="28"/>
  <c r="J50" i="28"/>
  <c r="L50" i="28"/>
  <c r="I49" i="28"/>
  <c r="I50" i="28" s="1"/>
  <c r="M48" i="28"/>
  <c r="J49" i="28"/>
  <c r="H50" i="28"/>
  <c r="D28" i="28"/>
  <c r="D29" i="28" s="1"/>
  <c r="D30" i="28" s="1"/>
  <c r="M26" i="28"/>
  <c r="H28" i="28"/>
  <c r="H29" i="28" s="1"/>
  <c r="H30" i="28" s="1"/>
  <c r="I27" i="28"/>
  <c r="I28" i="28" s="1"/>
  <c r="I29" i="28" s="1"/>
  <c r="I30" i="28" s="1"/>
  <c r="D27" i="28"/>
  <c r="L27" i="28"/>
  <c r="L28" i="28" s="1"/>
  <c r="L29" i="28" s="1"/>
  <c r="L30" i="28" s="1"/>
  <c r="F29" i="28"/>
  <c r="G29" i="28"/>
  <c r="M70" i="28" l="1"/>
  <c r="M71" i="28" s="1"/>
  <c r="M49" i="28"/>
  <c r="M50" i="28" s="1"/>
  <c r="M27" i="28"/>
  <c r="M28" i="28" s="1"/>
  <c r="M29" i="28" s="1"/>
  <c r="M30" i="28" s="1"/>
  <c r="F30" i="28"/>
  <c r="G30" i="28"/>
  <c r="S70" i="20"/>
  <c r="U70" i="20"/>
  <c r="Y37" i="19" l="1"/>
  <c r="Y26" i="19"/>
  <c r="Y27" i="19"/>
  <c r="Y28" i="19"/>
  <c r="Y30" i="19"/>
  <c r="Y31" i="19"/>
  <c r="Y32" i="19"/>
  <c r="Y34" i="19"/>
  <c r="Y35" i="19"/>
  <c r="Y36" i="19"/>
  <c r="Y20" i="19"/>
  <c r="Y21" i="19"/>
  <c r="Y22" i="19"/>
  <c r="Y23" i="19"/>
  <c r="Y24" i="19"/>
  <c r="Y11" i="19"/>
  <c r="Y12" i="19"/>
  <c r="Y13" i="19"/>
  <c r="Y14" i="19"/>
  <c r="Y15" i="19"/>
  <c r="Y16" i="19"/>
  <c r="Y17" i="19"/>
  <c r="Y18" i="19"/>
  <c r="Y5" i="19"/>
  <c r="Y6" i="19"/>
  <c r="Y7" i="19"/>
  <c r="Y8" i="19"/>
  <c r="Y9" i="19"/>
  <c r="AE69" i="20"/>
  <c r="AE52" i="20"/>
  <c r="AE53" i="20"/>
  <c r="AE54" i="20"/>
  <c r="AE55" i="20"/>
  <c r="AE56" i="20"/>
  <c r="AE57" i="20"/>
  <c r="AE58" i="20"/>
  <c r="AE59" i="20"/>
  <c r="AE60" i="20"/>
  <c r="AE61" i="20"/>
  <c r="AE62" i="20"/>
  <c r="AE63" i="20"/>
  <c r="AE64" i="20"/>
  <c r="AE65" i="20"/>
  <c r="AE66" i="20"/>
  <c r="AE67" i="20"/>
  <c r="AE68" i="20"/>
  <c r="AE48" i="20"/>
  <c r="AE49" i="20"/>
  <c r="AE50" i="20"/>
  <c r="AE51" i="20"/>
  <c r="AE45" i="20"/>
  <c r="AE46" i="20"/>
  <c r="AE47" i="20"/>
  <c r="AE44" i="20"/>
  <c r="AE39" i="20"/>
  <c r="AE40" i="20"/>
  <c r="AE41" i="20"/>
  <c r="AE42" i="20"/>
  <c r="AE35" i="20"/>
  <c r="AE36" i="20"/>
  <c r="AE37" i="20"/>
  <c r="AE34" i="20"/>
  <c r="AE31" i="20"/>
  <c r="AE32" i="20"/>
  <c r="AE30" i="20"/>
  <c r="AE27" i="20"/>
  <c r="AE28" i="20"/>
  <c r="AE26" i="20"/>
  <c r="AE21" i="20"/>
  <c r="AE22" i="20"/>
  <c r="AE23" i="20"/>
  <c r="AE24" i="20"/>
  <c r="AE20" i="20"/>
  <c r="AE12" i="20"/>
  <c r="AE13" i="20"/>
  <c r="AE14" i="20"/>
  <c r="AE15" i="20"/>
  <c r="AE16" i="20"/>
  <c r="AE17" i="20"/>
  <c r="AE18" i="20"/>
  <c r="AE11" i="20"/>
  <c r="AE6" i="20"/>
  <c r="AE7" i="20"/>
  <c r="AE8" i="20"/>
  <c r="AE9" i="20"/>
  <c r="AE5" i="20"/>
  <c r="AE4" i="20"/>
  <c r="W38" i="19" l="1"/>
  <c r="V38" i="19"/>
  <c r="AF16" i="20"/>
  <c r="AG16" i="20"/>
  <c r="V70" i="20" l="1"/>
  <c r="AL59" i="20"/>
  <c r="W70" i="20"/>
  <c r="X70" i="20" l="1"/>
  <c r="AB70" i="20" l="1"/>
  <c r="AA70" i="20"/>
  <c r="Z70" i="20"/>
  <c r="R70" i="20"/>
  <c r="Q70" i="20"/>
  <c r="P70" i="20"/>
  <c r="AC70" i="20"/>
  <c r="O70" i="20"/>
  <c r="N70" i="20"/>
  <c r="M70" i="20"/>
  <c r="L70" i="20"/>
  <c r="K70" i="20"/>
  <c r="J70" i="20"/>
  <c r="H70" i="20"/>
  <c r="G70" i="20"/>
  <c r="F70" i="20"/>
  <c r="E70" i="20"/>
  <c r="D70" i="20"/>
  <c r="C70" i="20"/>
  <c r="AG69" i="20"/>
  <c r="AG70" i="20" s="1"/>
  <c r="AF69" i="20"/>
  <c r="AF70" i="20" s="1"/>
  <c r="AE70" i="20"/>
  <c r="AF36" i="20" l="1"/>
  <c r="AG36" i="20"/>
  <c r="AF35" i="20"/>
  <c r="AG35" i="20"/>
  <c r="AF34" i="20"/>
  <c r="AG34" i="20"/>
  <c r="AF31" i="20"/>
  <c r="AG31" i="20"/>
  <c r="AF30" i="20"/>
  <c r="AG30" i="20"/>
  <c r="AF28" i="20"/>
  <c r="AG28" i="20"/>
  <c r="AF27" i="20"/>
  <c r="AG27" i="20"/>
  <c r="AF26" i="20"/>
  <c r="AG26" i="20"/>
  <c r="AF24" i="20"/>
  <c r="AG24" i="20"/>
  <c r="AF22" i="20"/>
  <c r="AG22" i="20"/>
  <c r="AF21" i="20"/>
  <c r="AG21" i="20"/>
  <c r="AF20" i="20"/>
  <c r="AG20" i="20"/>
  <c r="AF18" i="20"/>
  <c r="AG18" i="20"/>
  <c r="AF17" i="20"/>
  <c r="AG17" i="20"/>
  <c r="AF15" i="20"/>
  <c r="AG15" i="20"/>
  <c r="AF14" i="20"/>
  <c r="AG14" i="20"/>
  <c r="AF13" i="20"/>
  <c r="AG13" i="20"/>
  <c r="AF12" i="20"/>
  <c r="AG12" i="20"/>
  <c r="AF11" i="20"/>
  <c r="AG11" i="20"/>
  <c r="AF9" i="20"/>
  <c r="AG9" i="20"/>
  <c r="AF8" i="20"/>
  <c r="AG8" i="20"/>
  <c r="AF6" i="20"/>
  <c r="AG6" i="20"/>
  <c r="AF5" i="20"/>
  <c r="AG5" i="20"/>
  <c r="AF4" i="20"/>
  <c r="AG4" i="20"/>
  <c r="S38" i="19" l="1"/>
  <c r="T38" i="19"/>
  <c r="D38" i="19"/>
  <c r="E38" i="19"/>
  <c r="F38" i="19"/>
  <c r="G38" i="19"/>
  <c r="H38" i="19"/>
  <c r="I38" i="19"/>
  <c r="J38" i="19"/>
  <c r="K38" i="19"/>
  <c r="L38" i="19"/>
  <c r="P38" i="19"/>
  <c r="R38" i="19"/>
  <c r="C38" i="19"/>
  <c r="G60" i="24" l="1"/>
  <c r="F60" i="24"/>
  <c r="E60" i="24"/>
  <c r="D60" i="24"/>
  <c r="C60" i="24"/>
  <c r="B60" i="24"/>
  <c r="AF7" i="20"/>
  <c r="AG7" i="20"/>
  <c r="AF23" i="20"/>
  <c r="AG23" i="20"/>
  <c r="AF25" i="20"/>
  <c r="AG25" i="20"/>
  <c r="AF29" i="20"/>
  <c r="AG29" i="20"/>
  <c r="AF32" i="20"/>
  <c r="AG32" i="20"/>
  <c r="AF33" i="20"/>
  <c r="AG33" i="20"/>
  <c r="AF37" i="20"/>
  <c r="AG37" i="20"/>
  <c r="AF38" i="20"/>
  <c r="AG38" i="20"/>
  <c r="AF41" i="20"/>
  <c r="AG41" i="20"/>
  <c r="AF43" i="20"/>
  <c r="AG43" i="20"/>
  <c r="AF45" i="20"/>
  <c r="AG45" i="20"/>
  <c r="Y4" i="19"/>
  <c r="AA4" i="19" s="1"/>
  <c r="Z5" i="19"/>
  <c r="Z6" i="19"/>
  <c r="AA7" i="19"/>
  <c r="AA8" i="19"/>
  <c r="Z9" i="19"/>
  <c r="Z11" i="19"/>
  <c r="AA12" i="19"/>
  <c r="AA13" i="19"/>
  <c r="AA14" i="19"/>
  <c r="AA15" i="19"/>
  <c r="Z16" i="19"/>
  <c r="AA17" i="19"/>
  <c r="Z18" i="19"/>
  <c r="Z20" i="19"/>
  <c r="Z21" i="19"/>
  <c r="Z22" i="19"/>
  <c r="Z23" i="19"/>
  <c r="AA24" i="19"/>
  <c r="Z26" i="19"/>
  <c r="Z27" i="19"/>
  <c r="Z28" i="19"/>
  <c r="AA30" i="19"/>
  <c r="Z31" i="19"/>
  <c r="AA32" i="19"/>
  <c r="Z33" i="19"/>
  <c r="Z34" i="19"/>
  <c r="Z35" i="19"/>
  <c r="Z36" i="19"/>
  <c r="X37" i="19"/>
  <c r="X38" i="19" s="1"/>
  <c r="U37" i="19"/>
  <c r="U38" i="19" s="1"/>
  <c r="B25" i="23"/>
  <c r="I31" i="23"/>
  <c r="H31" i="23"/>
  <c r="G31" i="23"/>
  <c r="F31" i="23"/>
  <c r="E31" i="23"/>
  <c r="D31" i="23"/>
  <c r="C31" i="23"/>
  <c r="B22" i="23"/>
  <c r="B31" i="23" s="1"/>
  <c r="K31" i="23" l="1"/>
  <c r="L31" i="23"/>
  <c r="AA9" i="19"/>
  <c r="Z32" i="19"/>
  <c r="AA23" i="19"/>
  <c r="AA21" i="19"/>
  <c r="Z13" i="19"/>
  <c r="AA36" i="19"/>
  <c r="Z17" i="19"/>
  <c r="AA11" i="19"/>
  <c r="Z7" i="19"/>
  <c r="AA5" i="19"/>
  <c r="Z24" i="19"/>
  <c r="AA34" i="19"/>
  <c r="Z30" i="19"/>
  <c r="AA28" i="19"/>
  <c r="AA26" i="19"/>
  <c r="Z15" i="19"/>
  <c r="AA33" i="19"/>
  <c r="AA20" i="19"/>
  <c r="AA35" i="19"/>
  <c r="AA31" i="19"/>
  <c r="AA27" i="19"/>
  <c r="AA22" i="19"/>
  <c r="AA16" i="19"/>
  <c r="AA18" i="19"/>
  <c r="J31" i="23"/>
  <c r="Z12" i="19"/>
  <c r="Z8" i="19"/>
  <c r="Z4" i="19"/>
  <c r="AA6" i="19"/>
  <c r="Z14" i="19"/>
  <c r="Y38" i="19"/>
  <c r="Z37" i="19" l="1"/>
  <c r="Z38" i="19" s="1"/>
  <c r="AA37" i="19"/>
  <c r="AA38" i="19" s="1"/>
</calcChain>
</file>

<file path=xl/comments1.xml><?xml version="1.0" encoding="utf-8"?>
<comments xmlns="http://schemas.openxmlformats.org/spreadsheetml/2006/main">
  <authors>
    <author>.</author>
  </authors>
  <commentList>
    <comment ref="A24" authorId="0" shapeId="0">
      <text>
        <r>
          <rPr>
            <sz val="8"/>
            <color indexed="81"/>
            <rFont val="Tahoma"/>
            <family val="2"/>
          </rPr>
          <t>Not automated - screening test only</t>
        </r>
      </text>
    </comment>
  </commentList>
</comments>
</file>

<file path=xl/sharedStrings.xml><?xml version="1.0" encoding="utf-8"?>
<sst xmlns="http://schemas.openxmlformats.org/spreadsheetml/2006/main" count="9660" uniqueCount="257">
  <si>
    <t>Sodium</t>
  </si>
  <si>
    <t>Potassium</t>
  </si>
  <si>
    <t>Chloride</t>
  </si>
  <si>
    <t>Urea</t>
  </si>
  <si>
    <t>Creatinine</t>
  </si>
  <si>
    <t>Glucose</t>
  </si>
  <si>
    <t>T Bil</t>
  </si>
  <si>
    <t>D Bil</t>
  </si>
  <si>
    <t>Trop T</t>
  </si>
  <si>
    <t>T Prot</t>
  </si>
  <si>
    <t>Alb</t>
  </si>
  <si>
    <t>Amyl</t>
  </si>
  <si>
    <t>Chol</t>
  </si>
  <si>
    <t>CRP</t>
  </si>
  <si>
    <t>BhCG</t>
  </si>
  <si>
    <t>UA</t>
  </si>
  <si>
    <t>Phos</t>
  </si>
  <si>
    <t>GGT</t>
  </si>
  <si>
    <t>ALP</t>
  </si>
  <si>
    <t>ALT</t>
  </si>
  <si>
    <t>AST</t>
  </si>
  <si>
    <t>Calcium</t>
  </si>
  <si>
    <t>Magnesium</t>
  </si>
  <si>
    <t>CK</t>
  </si>
  <si>
    <t>LDH</t>
  </si>
  <si>
    <t>Trig</t>
  </si>
  <si>
    <t>Carbamaze</t>
  </si>
  <si>
    <t>VPA</t>
  </si>
  <si>
    <t>HbA1C</t>
  </si>
  <si>
    <t>Lipase</t>
  </si>
  <si>
    <t>Phenytoin</t>
  </si>
  <si>
    <t>Lactate</t>
  </si>
  <si>
    <t>Phenobarb</t>
  </si>
  <si>
    <t>Average</t>
  </si>
  <si>
    <t>Total</t>
  </si>
  <si>
    <t>Cholinesterase</t>
  </si>
  <si>
    <t>HDL</t>
  </si>
  <si>
    <t>Theoph</t>
  </si>
  <si>
    <t>Acetamino</t>
  </si>
  <si>
    <t>Cannabis</t>
  </si>
  <si>
    <t>CK-MB</t>
  </si>
  <si>
    <t>High</t>
  </si>
  <si>
    <t>Low</t>
  </si>
  <si>
    <t>CO2 Content</t>
  </si>
  <si>
    <t>Tricylic AD</t>
  </si>
  <si>
    <t>UEC</t>
  </si>
  <si>
    <t>LFT</t>
  </si>
  <si>
    <t>Enzymes</t>
  </si>
  <si>
    <t>Lipids</t>
  </si>
  <si>
    <t>CMP</t>
  </si>
  <si>
    <t>Misc</t>
  </si>
  <si>
    <t>Drugs</t>
  </si>
  <si>
    <t>Other</t>
  </si>
  <si>
    <t>CSF/U Prot</t>
  </si>
  <si>
    <t>D-Dimer</t>
  </si>
  <si>
    <t>Gas</t>
  </si>
  <si>
    <t>No of analytes</t>
  </si>
  <si>
    <t>call</t>
  </si>
  <si>
    <t>Kroonstad</t>
  </si>
  <si>
    <t>Pelonomi</t>
  </si>
  <si>
    <t>Welkom</t>
  </si>
  <si>
    <t xml:space="preserve">Kokstad </t>
  </si>
  <si>
    <t>Dundee</t>
  </si>
  <si>
    <t xml:space="preserve">Nkonjeni </t>
  </si>
  <si>
    <t xml:space="preserve">Itshelejuba </t>
  </si>
  <si>
    <t>Ceza</t>
  </si>
  <si>
    <t xml:space="preserve">Mseleni </t>
  </si>
  <si>
    <t xml:space="preserve">Mosvold </t>
  </si>
  <si>
    <t xml:space="preserve">Bethesda </t>
  </si>
  <si>
    <t>Mbongolwane</t>
  </si>
  <si>
    <t>Dumbe</t>
  </si>
  <si>
    <t>Charles Johnson</t>
  </si>
  <si>
    <t xml:space="preserve">Bicarbonate </t>
  </si>
  <si>
    <t xml:space="preserve">KwaMashu </t>
  </si>
  <si>
    <t xml:space="preserve">Benedictine </t>
  </si>
  <si>
    <t xml:space="preserve">Vryheid </t>
  </si>
  <si>
    <t xml:space="preserve">Manguzi </t>
  </si>
  <si>
    <t>Wentworth</t>
  </si>
  <si>
    <t>Estcourt</t>
  </si>
  <si>
    <t>Hlabisa</t>
  </si>
  <si>
    <t>Greytown</t>
  </si>
  <si>
    <t xml:space="preserve">COSH </t>
  </si>
  <si>
    <t>Micro</t>
  </si>
  <si>
    <t>Citrobacter freu</t>
  </si>
  <si>
    <t>Enterobacter aer</t>
  </si>
  <si>
    <t>Enterobacter agg</t>
  </si>
  <si>
    <t>Enterobacter clo</t>
  </si>
  <si>
    <t>Enterobacter spe</t>
  </si>
  <si>
    <t>Klebsiella oxyto</t>
  </si>
  <si>
    <t>Klebsiella speci</t>
  </si>
  <si>
    <t>Proteus mirabili</t>
  </si>
  <si>
    <t>Proteus vulgaris</t>
  </si>
  <si>
    <t>Providencia rett</t>
  </si>
  <si>
    <t>Pseudomonas cepa</t>
  </si>
  <si>
    <t>Serratia liquefa</t>
  </si>
  <si>
    <t>Serratia marcesc</t>
  </si>
  <si>
    <t>Serratia odorife</t>
  </si>
  <si>
    <t>Shigella flexner</t>
  </si>
  <si>
    <t>Streptococcus pn</t>
  </si>
  <si>
    <t>Staphylococcus a</t>
  </si>
  <si>
    <t>Acinetobacter ba</t>
  </si>
  <si>
    <t>Escherichia coli</t>
  </si>
  <si>
    <t>Pseudomonas aeru</t>
  </si>
  <si>
    <t>GN (Gram negative bacilli)</t>
  </si>
  <si>
    <t>GP (Gram poitives cocci)</t>
  </si>
  <si>
    <t>MGMH</t>
  </si>
  <si>
    <t>RKK</t>
  </si>
  <si>
    <t xml:space="preserve">Addington </t>
  </si>
  <si>
    <t xml:space="preserve">Murchison </t>
  </si>
  <si>
    <t xml:space="preserve">St Andrews </t>
  </si>
  <si>
    <t xml:space="preserve">St Mary's </t>
  </si>
  <si>
    <t xml:space="preserve">Nkandla </t>
  </si>
  <si>
    <t xml:space="preserve">Umphumulo </t>
  </si>
  <si>
    <t xml:space="preserve">Untunjambili </t>
  </si>
  <si>
    <t xml:space="preserve">Ngwelezane </t>
  </si>
  <si>
    <t xml:space="preserve">Edendale </t>
  </si>
  <si>
    <t xml:space="preserve">Appelsbosch </t>
  </si>
  <si>
    <t xml:space="preserve">St Appolonaris </t>
  </si>
  <si>
    <t xml:space="preserve">CTK </t>
  </si>
  <si>
    <t xml:space="preserve">Ekombe </t>
  </si>
  <si>
    <t xml:space="preserve">Newcastle </t>
  </si>
  <si>
    <t xml:space="preserve">Ladysmith </t>
  </si>
  <si>
    <t xml:space="preserve">Emmaus </t>
  </si>
  <si>
    <t xml:space="preserve">PMMH </t>
  </si>
  <si>
    <t xml:space="preserve">GJ Crooks/ Scottburgh </t>
  </si>
  <si>
    <t>Montebello</t>
  </si>
  <si>
    <t xml:space="preserve">Rietvlei </t>
  </si>
  <si>
    <t>SMALL</t>
  </si>
  <si>
    <t>MEDIUM</t>
  </si>
  <si>
    <t>Iron</t>
  </si>
  <si>
    <t>Transferrin</t>
  </si>
  <si>
    <t>Ferritin</t>
  </si>
  <si>
    <t>Vitamin B12</t>
  </si>
  <si>
    <t>Serum Folate</t>
  </si>
  <si>
    <t>AFP</t>
  </si>
  <si>
    <t>PSA</t>
  </si>
  <si>
    <t>CEA</t>
  </si>
  <si>
    <t>Ca 125</t>
  </si>
  <si>
    <t>Ca 19-9</t>
  </si>
  <si>
    <t>Ca 15-3</t>
  </si>
  <si>
    <t>TSH</t>
  </si>
  <si>
    <t>T4</t>
  </si>
  <si>
    <t>T3</t>
  </si>
  <si>
    <t>Cortisol</t>
  </si>
  <si>
    <t>FSH</t>
  </si>
  <si>
    <t>LH</t>
  </si>
  <si>
    <t>E2</t>
  </si>
  <si>
    <t>Progesterone</t>
  </si>
  <si>
    <t>Prolactin</t>
  </si>
  <si>
    <t>Salicylate</t>
  </si>
  <si>
    <t xml:space="preserve">Catherine Booth </t>
  </si>
  <si>
    <t>Average per day</t>
  </si>
  <si>
    <t>BHCG</t>
  </si>
  <si>
    <t>Troponin</t>
  </si>
  <si>
    <t>Total per month</t>
  </si>
  <si>
    <t>Greys (Large Lab)</t>
  </si>
  <si>
    <t>Acetaminophen</t>
  </si>
  <si>
    <t>Carbamazphine</t>
  </si>
  <si>
    <t>Valproic acid</t>
  </si>
  <si>
    <t>Call</t>
  </si>
  <si>
    <t>KGV/King Dinuzulu (Large)</t>
  </si>
  <si>
    <t>Northdale(Large)</t>
  </si>
  <si>
    <t>Port Shepstone (Large)</t>
  </si>
  <si>
    <t>24 hrs</t>
  </si>
  <si>
    <t>24hrs</t>
  </si>
  <si>
    <t>Ngwelezane (Large)</t>
  </si>
  <si>
    <t>Edendale(Large)</t>
  </si>
  <si>
    <t>Dr Pixley Ka Isaka Seme Memorial ( Large)</t>
  </si>
  <si>
    <t>Osindisweni</t>
  </si>
  <si>
    <t>KEH Chemistry (Large)</t>
  </si>
  <si>
    <t>General Justice Gizenga Mpanza (Stanger -Large )</t>
  </si>
  <si>
    <t>Eshowe (Large)</t>
  </si>
  <si>
    <t>Queen Nandi (Empangeni ) Large</t>
  </si>
  <si>
    <t>Madadeni (Large)</t>
  </si>
  <si>
    <t>PLACEMENT FEE</t>
  </si>
  <si>
    <t xml:space="preserve">Monthly Cost in Year 1 </t>
  </si>
  <si>
    <t xml:space="preserve">Monthly Cost in Year 2 </t>
  </si>
  <si>
    <t xml:space="preserve">Monthly Cost in Year 3 </t>
  </si>
  <si>
    <t>Annual Cost Year 3</t>
  </si>
  <si>
    <t xml:space="preserve">Monthly Cost in Year 4 </t>
  </si>
  <si>
    <t>Annual Cost Year 4</t>
  </si>
  <si>
    <t xml:space="preserve">Monthly Cost in Year 5 </t>
  </si>
  <si>
    <t>Annual Cost Year 5</t>
  </si>
  <si>
    <t xml:space="preserve">Total Annual Cost Year 1 to 5 </t>
  </si>
  <si>
    <t>(VAT Excl.)</t>
  </si>
  <si>
    <t>Placement Fee</t>
  </si>
  <si>
    <t>R</t>
  </si>
  <si>
    <t>Kit/Reagents</t>
  </si>
  <si>
    <t>Service and Maintenance Costs</t>
  </si>
  <si>
    <t>Subtotal (VAT Excl.)</t>
  </si>
  <si>
    <t>VAT (15%)</t>
  </si>
  <si>
    <t>Total Price (VAT Incl.)</t>
  </si>
  <si>
    <t>Consolidated Costs for Medium Labs: Region</t>
  </si>
  <si>
    <t>Consolidated Costs for Large Labs: Region</t>
  </si>
  <si>
    <t xml:space="preserve">Small Lab: </t>
  </si>
  <si>
    <t>Monthly Cost Year 1</t>
  </si>
  <si>
    <t>Annual Cost Year 1</t>
  </si>
  <si>
    <t>Monthly Cost Year 2</t>
  </si>
  <si>
    <t>Annual Cost Year 2</t>
  </si>
  <si>
    <t>Monthly Cost Year 3</t>
  </si>
  <si>
    <t>Monthly Cost Year 4</t>
  </si>
  <si>
    <t>Monthly Cost Year 5</t>
  </si>
  <si>
    <t>Total Annual Cost For 5 Years</t>
  </si>
  <si>
    <t>Service and Maintenance</t>
  </si>
  <si>
    <t>Consumables Needed During Preventative Maintenance</t>
  </si>
  <si>
    <t>Total (VAT Incl.)</t>
  </si>
  <si>
    <t>Please indicate the summary cost per test for the following items: -</t>
  </si>
  <si>
    <t>Item</t>
  </si>
  <si>
    <t>Cost per Test</t>
  </si>
  <si>
    <t>Monthly Cost (Rand )</t>
  </si>
  <si>
    <t>Test Consumables</t>
  </si>
  <si>
    <t>Controls</t>
  </si>
  <si>
    <t>Calibration</t>
  </si>
  <si>
    <t>Training</t>
  </si>
  <si>
    <t>Description</t>
  </si>
  <si>
    <t>Total cost Vat Excl</t>
  </si>
  <si>
    <t>Total cost Vat Incl</t>
  </si>
  <si>
    <t>Please any additional comments in the box below to further clarify any details about the all-in cost per test for your assay: -</t>
  </si>
  <si>
    <t>List content of reagent kit for consumables (is column for analysis included as consumables in reagent kit)</t>
  </si>
  <si>
    <t>Please provide a detailed bill of materials for the assays included in the proposal specifications per NHLS laboratory:</t>
  </si>
  <si>
    <t>Test</t>
  </si>
  <si>
    <t>Test Volumes per month</t>
  </si>
  <si>
    <t>Test per kit</t>
  </si>
  <si>
    <t xml:space="preserve">Unit Cost </t>
  </si>
  <si>
    <t xml:space="preserve">Cost per billable </t>
  </si>
  <si>
    <t xml:space="preserve">Medium Lab: </t>
  </si>
  <si>
    <t xml:space="preserve">Large Lab: </t>
  </si>
  <si>
    <t>QTY</t>
  </si>
  <si>
    <t xml:space="preserve">Annual Cost </t>
  </si>
  <si>
    <t xml:space="preserve">Year 1 </t>
  </si>
  <si>
    <t>Year 2</t>
  </si>
  <si>
    <t>Year 3</t>
  </si>
  <si>
    <t>Year 4</t>
  </si>
  <si>
    <t>Year 5</t>
  </si>
  <si>
    <t>Test consumables</t>
  </si>
  <si>
    <t>Controls (if applicable)</t>
  </si>
  <si>
    <t>Consumables &amp; Spare Parts Needed During Preventative Maintenance (Included in Service &amp; Maintenance Costs)</t>
  </si>
  <si>
    <t>Other (please specify)</t>
  </si>
  <si>
    <t xml:space="preserve">                                         </t>
  </si>
  <si>
    <t>Insurance</t>
  </si>
  <si>
    <t>Call-out fee</t>
  </si>
  <si>
    <t>Bidders must provide the NHLS with costing information for a 5 years’ contract duration.  The bid price quoted must be inclusive as per the scope of work.</t>
  </si>
  <si>
    <t>Note:</t>
  </si>
  <si>
    <t>a)</t>
  </si>
  <si>
    <t>Bidder must complete the pricing as per tables below.</t>
  </si>
  <si>
    <t>b)</t>
  </si>
  <si>
    <t>Prices must be provided in South African Rand (R)</t>
  </si>
  <si>
    <t>c)</t>
  </si>
  <si>
    <t>Line Prices are all VAT EXCLUDING, and TOTAL PRICE is VAT INCLUSIVE</t>
  </si>
  <si>
    <t xml:space="preserve">d) </t>
  </si>
  <si>
    <t>Bidder to ensure that the Prices listed below are included on the Total Declared Price</t>
  </si>
  <si>
    <t>e)</t>
  </si>
  <si>
    <t>Bidders who fail to price according to the costing template provided will be disqualified.</t>
  </si>
  <si>
    <t>f)</t>
  </si>
  <si>
    <t>Refer to Annexure I: Costing Model</t>
  </si>
  <si>
    <t>Call-out Fee</t>
  </si>
  <si>
    <t>Annexure 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</si>
</sst>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R-1C09]#,##0.00"/>
  </numFmts>
  <fonts count="23" x14ac:knownFonts="1">
    <font>
      <sz val="10"/>
      <name val="Arial"/>
    </font>
    <font>
      <sz val="8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</font>
    <font>
      <b/>
      <sz val="10"/>
      <color rgb="FF4C4C4C"/>
      <name val="Calibri"/>
      <family val="2"/>
    </font>
    <font>
      <sz val="10"/>
      <name val="Calibri"/>
      <family val="2"/>
    </font>
    <font>
      <sz val="10"/>
      <color rgb="FF4C4C4C"/>
      <name val="Calibri"/>
      <family val="2"/>
    </font>
    <font>
      <b/>
      <sz val="8"/>
      <color rgb="FF0D0D0D"/>
      <name val="Calibri"/>
      <family val="2"/>
    </font>
    <font>
      <sz val="8"/>
      <color rgb="FF0D0D0D"/>
      <name val="Calibri"/>
      <family val="2"/>
    </font>
    <font>
      <sz val="8"/>
      <name val="Calibri"/>
      <family val="2"/>
    </font>
    <font>
      <sz val="8"/>
      <color rgb="FF4C4C4C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3F9F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F9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144">
    <xf numFmtId="0" fontId="0" fillId="0" borderId="0" xfId="0"/>
    <xf numFmtId="0" fontId="8" fillId="0" borderId="1" xfId="0" applyFont="1" applyFill="1" applyBorder="1" applyAlignment="1">
      <alignment textRotation="90"/>
    </xf>
    <xf numFmtId="0" fontId="2" fillId="0" borderId="0" xfId="0" applyFont="1" applyFill="1" applyBorder="1"/>
    <xf numFmtId="0" fontId="2" fillId="0" borderId="0" xfId="0" applyFont="1" applyFill="1" applyBorder="1" applyAlignment="1">
      <alignment textRotation="90"/>
    </xf>
    <xf numFmtId="0" fontId="2" fillId="0" borderId="1" xfId="0" applyFont="1" applyFill="1" applyBorder="1" applyAlignment="1">
      <alignment textRotation="90"/>
    </xf>
    <xf numFmtId="0" fontId="2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3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textRotation="90"/>
    </xf>
    <xf numFmtId="0" fontId="3" fillId="0" borderId="1" xfId="0" applyFont="1" applyFill="1" applyBorder="1" applyAlignment="1"/>
    <xf numFmtId="1" fontId="2" fillId="0" borderId="1" xfId="0" applyNumberFormat="1" applyFont="1" applyFill="1" applyBorder="1"/>
    <xf numFmtId="1" fontId="3" fillId="0" borderId="1" xfId="0" applyNumberFormat="1" applyFont="1" applyFill="1" applyBorder="1"/>
    <xf numFmtId="0" fontId="2" fillId="0" borderId="0" xfId="0" applyFont="1" applyFill="1" applyAlignment="1">
      <alignment textRotation="90"/>
    </xf>
    <xf numFmtId="1" fontId="2" fillId="0" borderId="0" xfId="0" applyNumberFormat="1" applyFont="1" applyFill="1"/>
    <xf numFmtId="0" fontId="2" fillId="0" borderId="0" xfId="0" applyFont="1" applyFill="1" applyAlignment="1"/>
    <xf numFmtId="0" fontId="3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textRotation="90"/>
    </xf>
    <xf numFmtId="0" fontId="0" fillId="0" borderId="0" xfId="0" applyFill="1"/>
    <xf numFmtId="0" fontId="5" fillId="2" borderId="1" xfId="1" applyBorder="1" applyAlignment="1">
      <alignment textRotation="90"/>
    </xf>
    <xf numFmtId="0" fontId="6" fillId="3" borderId="1" xfId="2" applyBorder="1" applyAlignment="1">
      <alignment textRotation="90"/>
    </xf>
    <xf numFmtId="0" fontId="7" fillId="4" borderId="1" xfId="3" applyBorder="1" applyAlignment="1">
      <alignment textRotation="90"/>
    </xf>
    <xf numFmtId="0" fontId="2" fillId="0" borderId="3" xfId="0" applyFont="1" applyFill="1" applyBorder="1" applyAlignment="1">
      <alignment wrapText="1"/>
    </xf>
    <xf numFmtId="0" fontId="3" fillId="0" borderId="3" xfId="0" applyFont="1" applyFill="1" applyBorder="1"/>
    <xf numFmtId="0" fontId="7" fillId="4" borderId="1" xfId="3" applyBorder="1" applyAlignment="1"/>
    <xf numFmtId="0" fontId="6" fillId="3" borderId="1" xfId="2" applyBorder="1" applyAlignment="1"/>
    <xf numFmtId="0" fontId="5" fillId="2" borderId="1" xfId="1" applyBorder="1" applyAlignment="1"/>
    <xf numFmtId="0" fontId="3" fillId="0" borderId="3" xfId="0" applyFont="1" applyFill="1" applyBorder="1" applyAlignment="1"/>
    <xf numFmtId="0" fontId="3" fillId="0" borderId="6" xfId="0" applyFont="1" applyFill="1" applyBorder="1" applyAlignment="1">
      <alignment horizontal="center"/>
    </xf>
    <xf numFmtId="1" fontId="7" fillId="4" borderId="1" xfId="3" applyNumberFormat="1" applyBorder="1" applyAlignment="1">
      <alignment horizontal="center"/>
    </xf>
    <xf numFmtId="0" fontId="6" fillId="3" borderId="1" xfId="2" applyBorder="1" applyAlignment="1">
      <alignment horizontal="center"/>
    </xf>
    <xf numFmtId="0" fontId="5" fillId="2" borderId="1" xfId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textRotation="90"/>
    </xf>
    <xf numFmtId="0" fontId="4" fillId="5" borderId="0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textRotation="90"/>
    </xf>
    <xf numFmtId="0" fontId="3" fillId="5" borderId="1" xfId="0" applyFont="1" applyFill="1" applyBorder="1" applyAlignment="1">
      <alignment horizontal="center" textRotation="90"/>
    </xf>
    <xf numFmtId="0" fontId="7" fillId="4" borderId="1" xfId="3" applyBorder="1" applyAlignment="1">
      <alignment horizontal="center" textRotation="90"/>
    </xf>
    <xf numFmtId="0" fontId="6" fillId="3" borderId="1" xfId="2" applyBorder="1" applyAlignment="1">
      <alignment horizontal="center" textRotation="90"/>
    </xf>
    <xf numFmtId="0" fontId="5" fillId="2" borderId="1" xfId="1" applyBorder="1" applyAlignment="1">
      <alignment horizontal="center" textRotation="90"/>
    </xf>
    <xf numFmtId="164" fontId="7" fillId="4" borderId="1" xfId="3" applyNumberFormat="1" applyBorder="1" applyAlignment="1">
      <alignment horizontal="center"/>
    </xf>
    <xf numFmtId="0" fontId="9" fillId="6" borderId="1" xfId="0" applyFont="1" applyFill="1" applyBorder="1" applyAlignment="1">
      <alignment horizontal="center" textRotation="90" wrapText="1"/>
    </xf>
    <xf numFmtId="0" fontId="9" fillId="5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vertical="center"/>
    </xf>
    <xf numFmtId="0" fontId="0" fillId="8" borderId="13" xfId="0" applyFill="1" applyBorder="1" applyAlignment="1">
      <alignment vertical="center" wrapText="1"/>
    </xf>
    <xf numFmtId="0" fontId="0" fillId="9" borderId="13" xfId="0" applyFill="1" applyBorder="1" applyAlignment="1">
      <alignment vertical="center" wrapText="1"/>
    </xf>
    <xf numFmtId="0" fontId="0" fillId="7" borderId="13" xfId="0" applyFill="1" applyBorder="1" applyAlignment="1">
      <alignment vertical="center" wrapText="1"/>
    </xf>
    <xf numFmtId="0" fontId="14" fillId="8" borderId="10" xfId="0" applyFont="1" applyFill="1" applyBorder="1" applyAlignment="1">
      <alignment vertical="center"/>
    </xf>
    <xf numFmtId="0" fontId="14" fillId="8" borderId="11" xfId="0" applyFont="1" applyFill="1" applyBorder="1" applyAlignment="1">
      <alignment vertical="center" wrapText="1"/>
    </xf>
    <xf numFmtId="0" fontId="0" fillId="8" borderId="12" xfId="0" applyFill="1" applyBorder="1" applyAlignment="1">
      <alignment vertical="center"/>
    </xf>
    <xf numFmtId="0" fontId="14" fillId="8" borderId="13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12" borderId="18" xfId="0" applyFont="1" applyFill="1" applyBorder="1" applyAlignment="1">
      <alignment horizontal="justify" vertical="center" wrapText="1"/>
    </xf>
    <xf numFmtId="0" fontId="10" fillId="12" borderId="17" xfId="0" applyFont="1" applyFill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18" fillId="0" borderId="12" xfId="0" applyFont="1" applyBorder="1" applyAlignment="1">
      <alignment vertical="top" wrapText="1"/>
    </xf>
    <xf numFmtId="0" fontId="12" fillId="0" borderId="0" xfId="0" applyFont="1" applyBorder="1" applyAlignment="1">
      <alignment horizontal="justify" vertical="center" wrapText="1"/>
    </xf>
    <xf numFmtId="0" fontId="12" fillId="0" borderId="15" xfId="0" applyFont="1" applyBorder="1" applyAlignment="1">
      <alignment vertical="center"/>
    </xf>
    <xf numFmtId="0" fontId="0" fillId="0" borderId="0" xfId="0" applyAlignment="1"/>
    <xf numFmtId="0" fontId="11" fillId="8" borderId="11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1" fillId="13" borderId="20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0" fillId="11" borderId="13" xfId="0" applyFill="1" applyBorder="1" applyAlignment="1">
      <alignment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0" fillId="13" borderId="13" xfId="0" applyFill="1" applyBorder="1" applyAlignment="1">
      <alignment vertical="top" wrapText="1"/>
    </xf>
    <xf numFmtId="0" fontId="11" fillId="13" borderId="13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vertical="top" wrapText="1"/>
    </xf>
    <xf numFmtId="0" fontId="11" fillId="10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1" fillId="0" borderId="18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165" fontId="13" fillId="0" borderId="18" xfId="0" applyNumberFormat="1" applyFont="1" applyBorder="1" applyAlignment="1">
      <alignment vertical="center" wrapText="1"/>
    </xf>
    <xf numFmtId="165" fontId="11" fillId="0" borderId="12" xfId="0" applyNumberFormat="1" applyFont="1" applyBorder="1" applyAlignment="1">
      <alignment vertical="center" wrapText="1"/>
    </xf>
    <xf numFmtId="0" fontId="11" fillId="7" borderId="10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14" borderId="1" xfId="0" applyFont="1" applyFill="1" applyBorder="1" applyAlignment="1">
      <alignment horizontal="center" textRotation="90"/>
    </xf>
    <xf numFmtId="0" fontId="9" fillId="14" borderId="1" xfId="0" applyFont="1" applyFill="1" applyBorder="1" applyAlignment="1">
      <alignment horizontal="center" textRotation="90"/>
    </xf>
    <xf numFmtId="0" fontId="15" fillId="0" borderId="12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165" fontId="11" fillId="0" borderId="0" xfId="0" applyNumberFormat="1" applyFont="1" applyBorder="1" applyAlignment="1">
      <alignment vertical="center" wrapText="1"/>
    </xf>
    <xf numFmtId="165" fontId="13" fillId="0" borderId="0" xfId="0" applyNumberFormat="1" applyFont="1" applyBorder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vertical="center"/>
    </xf>
    <xf numFmtId="0" fontId="15" fillId="0" borderId="12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justify" vertical="center" wrapText="1"/>
    </xf>
    <xf numFmtId="0" fontId="15" fillId="0" borderId="12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4" fillId="5" borderId="2" xfId="0" applyFont="1" applyFill="1" applyBorder="1" applyAlignment="1">
      <alignment horizontal="center" vertical="center" textRotation="90"/>
    </xf>
    <xf numFmtId="0" fontId="4" fillId="5" borderId="5" xfId="0" applyFont="1" applyFill="1" applyBorder="1" applyAlignment="1">
      <alignment horizontal="center" vertical="center" textRotation="90"/>
    </xf>
    <xf numFmtId="0" fontId="4" fillId="5" borderId="8" xfId="0" applyFont="1" applyFill="1" applyBorder="1" applyAlignment="1">
      <alignment horizontal="center" vertical="center" textRotation="90"/>
    </xf>
    <xf numFmtId="0" fontId="4" fillId="5" borderId="7" xfId="0" applyFont="1" applyFill="1" applyBorder="1" applyAlignment="1">
      <alignment horizontal="center" vertical="center" textRotation="90"/>
    </xf>
    <xf numFmtId="0" fontId="4" fillId="5" borderId="0" xfId="0" applyFont="1" applyFill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horizontal="justify" vertical="center"/>
    </xf>
    <xf numFmtId="0" fontId="16" fillId="0" borderId="12" xfId="0" applyFont="1" applyBorder="1" applyAlignment="1">
      <alignment horizontal="justify" vertical="center"/>
    </xf>
  </cellXfs>
  <cellStyles count="4">
    <cellStyle name="Bad" xfId="1" builtinId="27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  <colors>
    <mruColors>
      <color rgb="FFD3F9F7"/>
      <color rgb="FFFFC7CE"/>
      <color rgb="FFC7E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pane xSplit="1" topLeftCell="B1" activePane="topRight" state="frozen"/>
      <selection pane="topRight" sqref="A1:IV65536"/>
    </sheetView>
  </sheetViews>
  <sheetFormatPr defaultColWidth="9.109375" defaultRowHeight="13.8" x14ac:dyDescent="0.25"/>
  <cols>
    <col min="1" max="1" width="23" style="9" bestFit="1" customWidth="1"/>
    <col min="2" max="16384" width="9.109375" style="9"/>
  </cols>
  <sheetData>
    <row r="1" spans="1:12" x14ac:dyDescent="0.25">
      <c r="A1" s="5"/>
      <c r="B1" s="10" t="s">
        <v>57</v>
      </c>
      <c r="C1" s="10" t="s">
        <v>57</v>
      </c>
      <c r="D1" s="10"/>
      <c r="E1" s="10"/>
      <c r="F1" s="10"/>
      <c r="G1" s="5"/>
      <c r="H1" s="5"/>
      <c r="I1" s="10"/>
      <c r="J1" s="5"/>
      <c r="K1" s="5"/>
      <c r="L1" s="5"/>
    </row>
    <row r="2" spans="1:12" ht="54.6" x14ac:dyDescent="0.25">
      <c r="A2" s="7"/>
      <c r="B2" s="4" t="s">
        <v>58</v>
      </c>
      <c r="C2" s="4" t="s">
        <v>59</v>
      </c>
      <c r="D2" s="4" t="s">
        <v>60</v>
      </c>
      <c r="E2" s="4"/>
      <c r="F2" s="4"/>
      <c r="G2" s="4"/>
      <c r="H2" s="4"/>
      <c r="I2" s="4"/>
      <c r="J2" s="15" t="s">
        <v>33</v>
      </c>
      <c r="K2" s="4" t="s">
        <v>42</v>
      </c>
      <c r="L2" s="4" t="s">
        <v>41</v>
      </c>
    </row>
    <row r="3" spans="1:12" x14ac:dyDescent="0.25">
      <c r="A3" s="22" t="s">
        <v>82</v>
      </c>
      <c r="B3" s="4"/>
      <c r="C3" s="5"/>
      <c r="D3" s="5"/>
      <c r="E3" s="5"/>
      <c r="F3" s="5"/>
      <c r="G3" s="5"/>
      <c r="H3" s="5"/>
      <c r="I3" s="5"/>
      <c r="J3" s="15"/>
      <c r="K3" s="4"/>
      <c r="L3" s="4"/>
    </row>
    <row r="4" spans="1:12" x14ac:dyDescent="0.25">
      <c r="A4" s="5" t="s">
        <v>100</v>
      </c>
      <c r="B4" s="12">
        <v>13</v>
      </c>
      <c r="C4" s="5"/>
      <c r="D4" s="5"/>
      <c r="E4" s="5"/>
      <c r="F4" s="5"/>
      <c r="G4" s="5"/>
      <c r="H4" s="5"/>
      <c r="I4" s="5"/>
      <c r="J4" s="15"/>
      <c r="K4" s="4"/>
      <c r="L4" s="4"/>
    </row>
    <row r="5" spans="1:12" x14ac:dyDescent="0.25">
      <c r="A5" s="5" t="s">
        <v>83</v>
      </c>
      <c r="B5" s="12">
        <v>5</v>
      </c>
      <c r="C5" s="5"/>
      <c r="D5" s="5"/>
      <c r="E5" s="5"/>
      <c r="F5" s="5"/>
      <c r="G5" s="5"/>
      <c r="H5" s="5"/>
      <c r="I5" s="5"/>
      <c r="J5" s="15"/>
      <c r="K5" s="4"/>
      <c r="L5" s="4"/>
    </row>
    <row r="6" spans="1:12" x14ac:dyDescent="0.25">
      <c r="A6" s="5" t="s">
        <v>84</v>
      </c>
      <c r="B6" s="12">
        <v>1</v>
      </c>
      <c r="C6" s="5"/>
      <c r="D6" s="5"/>
      <c r="E6" s="5"/>
      <c r="F6" s="5"/>
      <c r="G6" s="5"/>
      <c r="H6" s="5"/>
      <c r="I6" s="5"/>
      <c r="J6" s="15"/>
      <c r="K6" s="4"/>
      <c r="L6" s="4"/>
    </row>
    <row r="7" spans="1:12" x14ac:dyDescent="0.25">
      <c r="A7" s="5" t="s">
        <v>85</v>
      </c>
      <c r="B7" s="12">
        <v>2</v>
      </c>
      <c r="C7" s="5"/>
      <c r="D7" s="5"/>
      <c r="E7" s="5"/>
      <c r="F7" s="5"/>
      <c r="G7" s="5"/>
      <c r="H7" s="5"/>
      <c r="I7" s="5"/>
      <c r="J7" s="15"/>
      <c r="K7" s="4"/>
      <c r="L7" s="4"/>
    </row>
    <row r="8" spans="1:12" x14ac:dyDescent="0.25">
      <c r="A8" s="5" t="s">
        <v>86</v>
      </c>
      <c r="B8" s="12">
        <v>7</v>
      </c>
      <c r="C8" s="5"/>
      <c r="D8" s="5"/>
      <c r="E8" s="5"/>
      <c r="F8" s="5"/>
      <c r="G8" s="5"/>
      <c r="H8" s="5"/>
      <c r="I8" s="5"/>
      <c r="J8" s="15"/>
      <c r="K8" s="4"/>
      <c r="L8" s="4"/>
    </row>
    <row r="9" spans="1:12" x14ac:dyDescent="0.25">
      <c r="A9" s="5" t="s">
        <v>87</v>
      </c>
      <c r="B9" s="12">
        <v>13</v>
      </c>
      <c r="C9" s="5"/>
      <c r="D9" s="5"/>
      <c r="E9" s="5"/>
      <c r="F9" s="5"/>
      <c r="G9" s="5"/>
      <c r="H9" s="5"/>
      <c r="I9" s="5"/>
      <c r="J9" s="15"/>
      <c r="K9" s="4"/>
      <c r="L9" s="4"/>
    </row>
    <row r="10" spans="1:12" x14ac:dyDescent="0.25">
      <c r="A10" s="5" t="s">
        <v>101</v>
      </c>
      <c r="B10" s="12">
        <v>101</v>
      </c>
      <c r="C10" s="5"/>
      <c r="D10" s="5"/>
      <c r="E10" s="5"/>
      <c r="F10" s="5"/>
      <c r="G10" s="5"/>
      <c r="H10" s="5"/>
      <c r="I10" s="5"/>
      <c r="J10" s="15"/>
      <c r="K10" s="4"/>
      <c r="L10" s="4"/>
    </row>
    <row r="11" spans="1:12" x14ac:dyDescent="0.25">
      <c r="A11" s="5" t="s">
        <v>88</v>
      </c>
      <c r="B11" s="12">
        <v>15</v>
      </c>
      <c r="C11" s="5"/>
      <c r="D11" s="5"/>
      <c r="E11" s="5"/>
      <c r="F11" s="5"/>
      <c r="G11" s="5"/>
      <c r="H11" s="5"/>
      <c r="I11" s="5"/>
      <c r="J11" s="15"/>
      <c r="K11" s="4"/>
      <c r="L11" s="4"/>
    </row>
    <row r="12" spans="1:12" x14ac:dyDescent="0.25">
      <c r="A12" s="5" t="s">
        <v>89</v>
      </c>
      <c r="B12" s="12">
        <v>81</v>
      </c>
      <c r="C12" s="5"/>
      <c r="D12" s="5"/>
      <c r="E12" s="5"/>
      <c r="F12" s="5"/>
      <c r="G12" s="5"/>
      <c r="H12" s="5"/>
      <c r="I12" s="5"/>
      <c r="J12" s="15"/>
      <c r="K12" s="4"/>
      <c r="L12" s="4"/>
    </row>
    <row r="13" spans="1:12" x14ac:dyDescent="0.25">
      <c r="A13" s="5" t="s">
        <v>90</v>
      </c>
      <c r="B13" s="12">
        <v>46</v>
      </c>
      <c r="C13" s="5"/>
      <c r="D13" s="5"/>
      <c r="E13" s="5"/>
      <c r="F13" s="5"/>
      <c r="G13" s="5"/>
      <c r="H13" s="5"/>
      <c r="I13" s="5"/>
      <c r="J13" s="15"/>
      <c r="K13" s="4"/>
      <c r="L13" s="4"/>
    </row>
    <row r="14" spans="1:12" x14ac:dyDescent="0.25">
      <c r="A14" s="5" t="s">
        <v>91</v>
      </c>
      <c r="B14" s="12">
        <v>13</v>
      </c>
      <c r="C14" s="5"/>
      <c r="D14" s="5"/>
      <c r="E14" s="5"/>
      <c r="F14" s="5"/>
      <c r="G14" s="5"/>
      <c r="H14" s="5"/>
      <c r="I14" s="5"/>
      <c r="J14" s="15"/>
      <c r="K14" s="4"/>
      <c r="L14" s="4"/>
    </row>
    <row r="15" spans="1:12" x14ac:dyDescent="0.25">
      <c r="A15" s="5" t="s">
        <v>92</v>
      </c>
      <c r="B15" s="12">
        <v>1</v>
      </c>
      <c r="C15" s="5"/>
      <c r="D15" s="5"/>
      <c r="E15" s="5"/>
      <c r="F15" s="5"/>
      <c r="G15" s="5"/>
      <c r="H15" s="5"/>
      <c r="I15" s="5"/>
      <c r="J15" s="15"/>
      <c r="K15" s="4"/>
      <c r="L15" s="4"/>
    </row>
    <row r="16" spans="1:12" x14ac:dyDescent="0.25">
      <c r="A16" s="5" t="s">
        <v>102</v>
      </c>
      <c r="B16" s="12">
        <v>41</v>
      </c>
      <c r="C16" s="5"/>
      <c r="D16" s="5"/>
      <c r="E16" s="5"/>
      <c r="F16" s="5"/>
      <c r="G16" s="5"/>
      <c r="H16" s="5"/>
      <c r="I16" s="5"/>
      <c r="J16" s="15"/>
      <c r="K16" s="4"/>
      <c r="L16" s="4"/>
    </row>
    <row r="17" spans="1:12" x14ac:dyDescent="0.25">
      <c r="A17" s="5" t="s">
        <v>93</v>
      </c>
      <c r="B17" s="12">
        <v>1</v>
      </c>
      <c r="C17" s="5"/>
      <c r="D17" s="5"/>
      <c r="E17" s="5"/>
      <c r="F17" s="5"/>
      <c r="G17" s="5"/>
      <c r="H17" s="5"/>
      <c r="I17" s="5"/>
      <c r="J17" s="15"/>
      <c r="K17" s="4"/>
      <c r="L17" s="4"/>
    </row>
    <row r="18" spans="1:12" x14ac:dyDescent="0.25">
      <c r="A18" s="5" t="s">
        <v>94</v>
      </c>
      <c r="B18" s="12">
        <v>1</v>
      </c>
      <c r="C18" s="5"/>
      <c r="D18" s="5"/>
      <c r="E18" s="5"/>
      <c r="F18" s="5"/>
      <c r="G18" s="5"/>
      <c r="H18" s="5"/>
      <c r="I18" s="5"/>
      <c r="J18" s="15"/>
      <c r="K18" s="4"/>
      <c r="L18" s="4"/>
    </row>
    <row r="19" spans="1:12" x14ac:dyDescent="0.25">
      <c r="A19" s="5" t="s">
        <v>95</v>
      </c>
      <c r="B19" s="12">
        <v>5</v>
      </c>
      <c r="C19" s="5"/>
      <c r="D19" s="5"/>
      <c r="E19" s="5"/>
      <c r="F19" s="5"/>
      <c r="G19" s="5"/>
      <c r="H19" s="5"/>
      <c r="I19" s="5"/>
      <c r="J19" s="15"/>
      <c r="K19" s="4"/>
      <c r="L19" s="4"/>
    </row>
    <row r="20" spans="1:12" x14ac:dyDescent="0.25">
      <c r="A20" s="5" t="s">
        <v>96</v>
      </c>
      <c r="B20" s="12">
        <v>5</v>
      </c>
      <c r="C20" s="5"/>
      <c r="D20" s="5"/>
      <c r="E20" s="5"/>
      <c r="F20" s="5"/>
      <c r="G20" s="5"/>
      <c r="H20" s="5"/>
      <c r="I20" s="5"/>
      <c r="J20" s="15"/>
      <c r="K20" s="4"/>
      <c r="L20" s="4"/>
    </row>
    <row r="21" spans="1:12" x14ac:dyDescent="0.25">
      <c r="A21" s="5" t="s">
        <v>97</v>
      </c>
      <c r="B21" s="12">
        <v>1</v>
      </c>
      <c r="C21" s="5"/>
      <c r="D21" s="5"/>
      <c r="E21" s="5"/>
      <c r="F21" s="5"/>
      <c r="G21" s="5"/>
      <c r="H21" s="5"/>
      <c r="I21" s="5"/>
      <c r="J21" s="15"/>
      <c r="K21" s="4"/>
      <c r="L21" s="4"/>
    </row>
    <row r="22" spans="1:12" x14ac:dyDescent="0.25">
      <c r="A22" s="5" t="s">
        <v>103</v>
      </c>
      <c r="B22" s="12">
        <f>SUM(B4:B21)</f>
        <v>352</v>
      </c>
      <c r="C22" s="5">
        <v>-500</v>
      </c>
      <c r="D22" s="5">
        <v>220</v>
      </c>
      <c r="E22" s="5"/>
      <c r="F22" s="5"/>
      <c r="G22" s="5"/>
      <c r="H22" s="5"/>
      <c r="I22" s="5"/>
      <c r="J22" s="15"/>
      <c r="K22" s="4"/>
      <c r="L22" s="4"/>
    </row>
    <row r="23" spans="1:12" x14ac:dyDescent="0.25">
      <c r="A23" s="5" t="s">
        <v>99</v>
      </c>
      <c r="B23" s="12">
        <v>127</v>
      </c>
      <c r="C23" s="5"/>
      <c r="D23" s="5"/>
      <c r="E23" s="5"/>
      <c r="F23" s="5"/>
      <c r="G23" s="5"/>
      <c r="H23" s="5"/>
      <c r="I23" s="5"/>
      <c r="J23" s="15"/>
      <c r="K23" s="4"/>
      <c r="L23" s="4"/>
    </row>
    <row r="24" spans="1:12" x14ac:dyDescent="0.25">
      <c r="A24" s="5" t="s">
        <v>98</v>
      </c>
      <c r="B24" s="12">
        <v>9</v>
      </c>
      <c r="C24" s="5"/>
      <c r="D24" s="5"/>
      <c r="E24" s="5"/>
      <c r="F24" s="5"/>
      <c r="G24" s="5"/>
      <c r="H24" s="5"/>
      <c r="I24" s="5"/>
      <c r="J24" s="15"/>
      <c r="K24" s="4"/>
      <c r="L24" s="4"/>
    </row>
    <row r="25" spans="1:12" x14ac:dyDescent="0.25">
      <c r="A25" s="5" t="s">
        <v>104</v>
      </c>
      <c r="B25" s="12">
        <f>SUM(B23:B24)</f>
        <v>136</v>
      </c>
      <c r="C25" s="5">
        <v>-350</v>
      </c>
      <c r="D25" s="5">
        <v>162</v>
      </c>
      <c r="E25" s="5"/>
      <c r="F25" s="5"/>
      <c r="G25" s="5"/>
      <c r="H25" s="5"/>
      <c r="I25" s="5"/>
      <c r="J25" s="15"/>
      <c r="K25" s="4"/>
      <c r="L25" s="4"/>
    </row>
    <row r="26" spans="1:12" x14ac:dyDescent="0.25">
      <c r="A26" s="5"/>
      <c r="B26" s="12"/>
      <c r="C26" s="5"/>
      <c r="D26" s="5"/>
      <c r="E26" s="5"/>
      <c r="F26" s="5"/>
      <c r="G26" s="5"/>
      <c r="H26" s="5"/>
      <c r="I26" s="5"/>
      <c r="J26" s="15"/>
      <c r="K26" s="4"/>
      <c r="L26" s="4"/>
    </row>
    <row r="27" spans="1:12" x14ac:dyDescent="0.25">
      <c r="A27" s="5"/>
      <c r="B27" s="12"/>
      <c r="C27" s="5"/>
      <c r="D27" s="5"/>
      <c r="E27" s="5"/>
      <c r="F27" s="5"/>
      <c r="G27" s="5"/>
      <c r="H27" s="5"/>
      <c r="I27" s="5"/>
      <c r="J27" s="15"/>
      <c r="K27" s="4"/>
      <c r="L27" s="4"/>
    </row>
    <row r="28" spans="1:12" x14ac:dyDescent="0.25">
      <c r="A28" s="5"/>
      <c r="B28" s="12"/>
      <c r="C28" s="5"/>
      <c r="D28" s="5"/>
      <c r="E28" s="5"/>
      <c r="F28" s="5"/>
      <c r="G28" s="5"/>
      <c r="H28" s="5"/>
      <c r="I28" s="5"/>
      <c r="J28" s="17"/>
      <c r="K28" s="4"/>
      <c r="L28" s="4"/>
    </row>
    <row r="29" spans="1:12" x14ac:dyDescent="0.25">
      <c r="A29" s="5" t="s">
        <v>56</v>
      </c>
      <c r="B29" s="12"/>
      <c r="C29" s="5"/>
      <c r="D29" s="5"/>
      <c r="E29" s="5"/>
      <c r="F29" s="5"/>
      <c r="G29" s="5"/>
      <c r="H29" s="5"/>
      <c r="I29" s="5"/>
      <c r="J29" s="18"/>
      <c r="K29" s="5"/>
      <c r="L29" s="4"/>
    </row>
    <row r="30" spans="1:12" x14ac:dyDescent="0.25">
      <c r="J30" s="20"/>
    </row>
    <row r="31" spans="1:12" x14ac:dyDescent="0.25">
      <c r="A31" s="5" t="s">
        <v>34</v>
      </c>
      <c r="B31" s="5">
        <f t="shared" ref="B31:I31" si="0">SUM(B3:B27)</f>
        <v>976</v>
      </c>
      <c r="C31" s="5">
        <f t="shared" si="0"/>
        <v>-850</v>
      </c>
      <c r="D31" s="5">
        <f t="shared" si="0"/>
        <v>382</v>
      </c>
      <c r="E31" s="5">
        <f t="shared" si="0"/>
        <v>0</v>
      </c>
      <c r="F31" s="5">
        <f t="shared" si="0"/>
        <v>0</v>
      </c>
      <c r="G31" s="5">
        <f t="shared" si="0"/>
        <v>0</v>
      </c>
      <c r="H31" s="5">
        <f t="shared" si="0"/>
        <v>0</v>
      </c>
      <c r="I31" s="5">
        <f t="shared" si="0"/>
        <v>0</v>
      </c>
      <c r="J31" s="18">
        <f>AVERAGE(B31:I31)</f>
        <v>63.5</v>
      </c>
      <c r="K31" s="5">
        <f>MIN(B31:I31)</f>
        <v>-850</v>
      </c>
      <c r="L31" s="5">
        <f>MAX(B31:I31)</f>
        <v>976</v>
      </c>
    </row>
    <row r="32" spans="1:12" x14ac:dyDescent="0.25">
      <c r="J32" s="20"/>
    </row>
    <row r="33" spans="10:10" x14ac:dyDescent="0.25">
      <c r="J33" s="20"/>
    </row>
    <row r="34" spans="10:10" x14ac:dyDescent="0.25">
      <c r="J34" s="2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7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6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3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5" customHeight="1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18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2.75" customHeight="1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55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55"/>
    </row>
    <row r="31" spans="1:12" ht="13.8" x14ac:dyDescent="0.25">
      <c r="A31" s="68"/>
    </row>
    <row r="32" spans="1:12" ht="13.8" x14ac:dyDescent="0.25">
      <c r="A32" s="138" t="s">
        <v>206</v>
      </c>
      <c r="B32" s="138"/>
      <c r="C32" s="138"/>
      <c r="D32" s="138"/>
    </row>
    <row r="33" spans="1:5" ht="14.4" thickBot="1" x14ac:dyDescent="0.3">
      <c r="A33" s="126"/>
      <c r="B33" s="126"/>
      <c r="C33" s="126"/>
      <c r="D33" s="126"/>
    </row>
    <row r="34" spans="1:5" ht="28.2" thickBot="1" x14ac:dyDescent="0.3">
      <c r="A34" s="69" t="s">
        <v>207</v>
      </c>
      <c r="B34" s="70" t="s">
        <v>208</v>
      </c>
      <c r="C34" s="70" t="s">
        <v>209</v>
      </c>
    </row>
    <row r="35" spans="1:5" ht="28.2" thickBot="1" x14ac:dyDescent="0.3">
      <c r="A35" s="71" t="s">
        <v>210</v>
      </c>
      <c r="B35" s="72"/>
      <c r="C35" s="72"/>
    </row>
    <row r="36" spans="1:5" ht="14.4" thickBot="1" x14ac:dyDescent="0.3">
      <c r="A36" s="71" t="s">
        <v>211</v>
      </c>
      <c r="B36" s="72"/>
      <c r="C36" s="72"/>
    </row>
    <row r="37" spans="1:5" ht="14.4" thickBot="1" x14ac:dyDescent="0.3">
      <c r="A37" s="71" t="s">
        <v>212</v>
      </c>
      <c r="B37" s="72"/>
      <c r="C37" s="72"/>
    </row>
    <row r="38" spans="1:5" ht="13.8" x14ac:dyDescent="0.25">
      <c r="A38" s="73"/>
    </row>
    <row r="39" spans="1:5" ht="14.4" thickBot="1" x14ac:dyDescent="0.3">
      <c r="A39" s="73" t="s">
        <v>213</v>
      </c>
    </row>
    <row r="40" spans="1:5" ht="28.2" thickBot="1" x14ac:dyDescent="0.3">
      <c r="A40" s="69" t="s">
        <v>214</v>
      </c>
      <c r="B40" s="70" t="s">
        <v>215</v>
      </c>
      <c r="C40" s="70" t="s">
        <v>216</v>
      </c>
    </row>
    <row r="41" spans="1:5" ht="14.4" thickBot="1" x14ac:dyDescent="0.3">
      <c r="A41" s="74"/>
      <c r="B41" s="72"/>
      <c r="C41" s="72"/>
    </row>
    <row r="42" spans="1:5" ht="13.8" x14ac:dyDescent="0.25">
      <c r="A42" s="73"/>
    </row>
    <row r="43" spans="1:5" ht="13.8" x14ac:dyDescent="0.25">
      <c r="A43" s="73"/>
    </row>
    <row r="44" spans="1:5" ht="13.8" x14ac:dyDescent="0.25">
      <c r="A44" s="73"/>
    </row>
    <row r="45" spans="1:5" ht="13.8" x14ac:dyDescent="0.25">
      <c r="A45" s="73"/>
    </row>
    <row r="46" spans="1:5" ht="13.8" x14ac:dyDescent="0.25">
      <c r="A46" s="73"/>
    </row>
    <row r="47" spans="1:5" ht="13.8" x14ac:dyDescent="0.25">
      <c r="A47" s="135" t="s">
        <v>217</v>
      </c>
      <c r="B47" s="135"/>
      <c r="C47" s="135"/>
      <c r="D47" s="135"/>
      <c r="E47" s="135"/>
    </row>
    <row r="48" spans="1:5" ht="13.8" x14ac:dyDescent="0.25">
      <c r="A48" s="73"/>
    </row>
    <row r="49" spans="1:5" ht="13.8" x14ac:dyDescent="0.25">
      <c r="A49" s="75"/>
    </row>
    <row r="50" spans="1:5" ht="13.8" x14ac:dyDescent="0.25">
      <c r="A50" s="139" t="s">
        <v>218</v>
      </c>
      <c r="B50" s="138"/>
      <c r="C50" s="138"/>
      <c r="D50" s="138"/>
      <c r="E50" s="138"/>
    </row>
    <row r="51" spans="1:5" ht="13.8" x14ac:dyDescent="0.25">
      <c r="A51" s="75"/>
    </row>
    <row r="52" spans="1:5" ht="13.8" x14ac:dyDescent="0.25">
      <c r="A52" s="75"/>
    </row>
    <row r="53" spans="1:5" ht="13.8" x14ac:dyDescent="0.25">
      <c r="A53" s="135" t="s">
        <v>219</v>
      </c>
      <c r="B53" s="135"/>
      <c r="C53" s="135"/>
      <c r="D53" s="135"/>
      <c r="E53" s="135"/>
    </row>
    <row r="54" spans="1:5" ht="14.4" thickBot="1" x14ac:dyDescent="0.3">
      <c r="A54" s="73"/>
    </row>
    <row r="55" spans="1:5" ht="42" thickBot="1" x14ac:dyDescent="0.3">
      <c r="A55" s="69" t="s">
        <v>220</v>
      </c>
      <c r="B55" s="70" t="s">
        <v>221</v>
      </c>
      <c r="C55" s="70" t="s">
        <v>222</v>
      </c>
      <c r="D55" s="70" t="s">
        <v>223</v>
      </c>
      <c r="E55" s="70" t="s">
        <v>224</v>
      </c>
    </row>
    <row r="56" spans="1:5" ht="14.4" thickBot="1" x14ac:dyDescent="0.3">
      <c r="A56" s="71"/>
      <c r="B56" s="72"/>
      <c r="C56" s="72"/>
      <c r="D56" s="72"/>
      <c r="E56" s="72"/>
    </row>
    <row r="57" spans="1:5" ht="14.4" thickBot="1" x14ac:dyDescent="0.3">
      <c r="A57" s="71"/>
      <c r="B57" s="72"/>
      <c r="C57" s="72"/>
      <c r="D57" s="72"/>
      <c r="E57" s="72"/>
    </row>
    <row r="58" spans="1:5" ht="14.4" thickBot="1" x14ac:dyDescent="0.3">
      <c r="A58" s="71"/>
      <c r="B58" s="72"/>
      <c r="C58" s="72"/>
      <c r="D58" s="72"/>
      <c r="E58" s="72"/>
    </row>
    <row r="59" spans="1:5" ht="14.4" thickBot="1" x14ac:dyDescent="0.3">
      <c r="A59" s="71"/>
      <c r="B59" s="72"/>
      <c r="C59" s="72"/>
      <c r="D59" s="72"/>
      <c r="E59" s="72"/>
    </row>
    <row r="60" spans="1:5" ht="14.4" thickBot="1" x14ac:dyDescent="0.3">
      <c r="A60" s="71"/>
      <c r="B60" s="72"/>
      <c r="C60" s="72"/>
      <c r="D60" s="72"/>
      <c r="E60" s="72"/>
    </row>
    <row r="61" spans="1:5" ht="14.4" thickBot="1" x14ac:dyDescent="0.3">
      <c r="A61" s="71"/>
      <c r="B61" s="72"/>
      <c r="C61" s="72"/>
      <c r="D61" s="72"/>
      <c r="E61" s="72"/>
    </row>
    <row r="62" spans="1:5" ht="13.8" x14ac:dyDescent="0.25">
      <c r="A62" s="68"/>
    </row>
  </sheetData>
  <mergeCells count="19">
    <mergeCell ref="L6:L7"/>
    <mergeCell ref="A15:B15"/>
    <mergeCell ref="A16:B16"/>
    <mergeCell ref="A17:B1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53:E53"/>
    <mergeCell ref="A32:D32"/>
    <mergeCell ref="A47:E47"/>
    <mergeCell ref="A50:E50"/>
    <mergeCell ref="K6:K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2.75" customHeight="1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12.75" customHeight="1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2.75" customHeight="1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2.75" customHeight="1" thickBot="1" x14ac:dyDescent="0.3">
      <c r="A28" s="74"/>
      <c r="B28" s="72"/>
      <c r="C28" s="72"/>
    </row>
    <row r="29" spans="1:12" ht="14.4" thickBot="1" x14ac:dyDescent="0.3">
      <c r="A29" s="73"/>
    </row>
    <row r="30" spans="1:12" ht="42" thickBot="1" x14ac:dyDescent="0.3">
      <c r="A30" s="69" t="s">
        <v>220</v>
      </c>
      <c r="B30" s="70" t="s">
        <v>221</v>
      </c>
      <c r="C30" s="70" t="s">
        <v>222</v>
      </c>
      <c r="D30" s="70" t="s">
        <v>223</v>
      </c>
      <c r="E30" s="70" t="s">
        <v>224</v>
      </c>
    </row>
    <row r="31" spans="1:12" ht="14.4" thickBot="1" x14ac:dyDescent="0.3">
      <c r="A31" s="71"/>
      <c r="B31" s="72"/>
      <c r="C31" s="72"/>
      <c r="D31" s="72"/>
      <c r="E31" s="72"/>
    </row>
    <row r="32" spans="1:12" ht="14.4" thickBot="1" x14ac:dyDescent="0.3">
      <c r="A32" s="71"/>
      <c r="B32" s="72"/>
      <c r="C32" s="72"/>
      <c r="D32" s="72"/>
      <c r="E32" s="72"/>
    </row>
    <row r="33" spans="1:5" ht="14.4" thickBot="1" x14ac:dyDescent="0.3">
      <c r="A33" s="71"/>
      <c r="B33" s="72"/>
      <c r="C33" s="72"/>
      <c r="D33" s="72"/>
      <c r="E33" s="72"/>
    </row>
    <row r="34" spans="1:5" ht="14.4" thickBot="1" x14ac:dyDescent="0.3">
      <c r="A34" s="71"/>
      <c r="B34" s="72"/>
      <c r="C34" s="72"/>
      <c r="D34" s="72"/>
      <c r="E34" s="72"/>
    </row>
    <row r="35" spans="1:5" ht="14.4" thickBot="1" x14ac:dyDescent="0.3">
      <c r="A35" s="71"/>
      <c r="B35" s="72"/>
      <c r="C35" s="72"/>
      <c r="D35" s="72"/>
      <c r="E35" s="72"/>
    </row>
    <row r="36" spans="1:5" ht="14.4" thickBot="1" x14ac:dyDescent="0.3">
      <c r="A36" s="71"/>
      <c r="B36" s="72"/>
      <c r="C36" s="72"/>
      <c r="D36" s="72"/>
      <c r="E36" s="72"/>
    </row>
    <row r="37" spans="1:5" ht="13.8" x14ac:dyDescent="0.25">
      <c r="A37" s="68"/>
    </row>
  </sheetData>
  <mergeCells count="15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0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2.7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2.75" customHeight="1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2.75" customHeight="1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2.75" customHeight="1" x14ac:dyDescent="0.25">
      <c r="A29" s="73"/>
    </row>
    <row r="30" spans="1:12" ht="14.4" thickBot="1" x14ac:dyDescent="0.3">
      <c r="A30" s="73"/>
    </row>
    <row r="31" spans="1:12" ht="42" thickBot="1" x14ac:dyDescent="0.3">
      <c r="A31" s="69" t="s">
        <v>220</v>
      </c>
      <c r="B31" s="70" t="s">
        <v>221</v>
      </c>
      <c r="C31" s="70" t="s">
        <v>222</v>
      </c>
      <c r="D31" s="70" t="s">
        <v>223</v>
      </c>
      <c r="E31" s="70" t="s">
        <v>224</v>
      </c>
    </row>
    <row r="32" spans="1:12" ht="14.4" thickBot="1" x14ac:dyDescent="0.3">
      <c r="A32" s="71"/>
      <c r="B32" s="72"/>
      <c r="C32" s="72"/>
      <c r="D32" s="72"/>
      <c r="E32" s="72"/>
    </row>
    <row r="33" spans="1:5" ht="14.4" thickBot="1" x14ac:dyDescent="0.3">
      <c r="A33" s="71"/>
      <c r="B33" s="72"/>
      <c r="C33" s="72"/>
      <c r="D33" s="72"/>
      <c r="E33" s="72"/>
    </row>
    <row r="34" spans="1:5" ht="14.4" thickBot="1" x14ac:dyDescent="0.3">
      <c r="A34" s="71"/>
      <c r="B34" s="72"/>
      <c r="C34" s="72"/>
      <c r="D34" s="72"/>
      <c r="E34" s="72"/>
    </row>
    <row r="35" spans="1:5" ht="14.4" thickBot="1" x14ac:dyDescent="0.3">
      <c r="A35" s="71"/>
      <c r="B35" s="72"/>
      <c r="C35" s="72"/>
      <c r="D35" s="72"/>
      <c r="E35" s="72"/>
    </row>
    <row r="36" spans="1:5" ht="14.4" thickBot="1" x14ac:dyDescent="0.3">
      <c r="A36" s="71"/>
      <c r="B36" s="72"/>
      <c r="C36" s="72"/>
      <c r="D36" s="72"/>
      <c r="E36" s="72"/>
    </row>
    <row r="37" spans="1:5" ht="14.4" thickBot="1" x14ac:dyDescent="0.3">
      <c r="A37" s="71"/>
      <c r="B37" s="72"/>
      <c r="C37" s="72"/>
      <c r="D37" s="72"/>
      <c r="E37" s="72"/>
    </row>
    <row r="38" spans="1:5" ht="13.8" x14ac:dyDescent="0.25">
      <c r="A38" s="68"/>
    </row>
  </sheetData>
  <mergeCells count="15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2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2.7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2.75" customHeight="1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2.75" customHeight="1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2.75" customHeight="1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73"/>
    </row>
    <row r="34" spans="1:5" ht="13.8" x14ac:dyDescent="0.25">
      <c r="A34" s="135" t="s">
        <v>217</v>
      </c>
      <c r="B34" s="135"/>
      <c r="C34" s="135"/>
      <c r="D34" s="135"/>
      <c r="E34" s="135"/>
    </row>
    <row r="35" spans="1:5" ht="13.8" x14ac:dyDescent="0.25">
      <c r="A35" s="73"/>
    </row>
    <row r="36" spans="1:5" ht="13.8" x14ac:dyDescent="0.25">
      <c r="A36" s="75"/>
    </row>
    <row r="37" spans="1:5" ht="13.8" x14ac:dyDescent="0.25">
      <c r="A37" s="139" t="s">
        <v>218</v>
      </c>
      <c r="B37" s="138"/>
      <c r="C37" s="138"/>
      <c r="D37" s="138"/>
      <c r="E37" s="138"/>
    </row>
    <row r="38" spans="1:5" ht="13.8" x14ac:dyDescent="0.25">
      <c r="A38" s="75"/>
    </row>
    <row r="39" spans="1:5" ht="13.8" x14ac:dyDescent="0.25">
      <c r="A39" s="75"/>
    </row>
    <row r="40" spans="1:5" ht="13.8" x14ac:dyDescent="0.25">
      <c r="A40" s="135" t="s">
        <v>219</v>
      </c>
      <c r="B40" s="135"/>
      <c r="C40" s="135"/>
      <c r="D40" s="135"/>
      <c r="E40" s="135"/>
    </row>
    <row r="41" spans="1:5" ht="14.4" thickBot="1" x14ac:dyDescent="0.3">
      <c r="A41" s="73"/>
    </row>
    <row r="42" spans="1:5" ht="42" thickBot="1" x14ac:dyDescent="0.3">
      <c r="A42" s="69" t="s">
        <v>220</v>
      </c>
      <c r="B42" s="70" t="s">
        <v>221</v>
      </c>
      <c r="C42" s="70" t="s">
        <v>222</v>
      </c>
      <c r="D42" s="70" t="s">
        <v>223</v>
      </c>
      <c r="E42" s="70" t="s">
        <v>224</v>
      </c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4.4" thickBot="1" x14ac:dyDescent="0.3">
      <c r="A48" s="71"/>
      <c r="B48" s="72"/>
      <c r="C48" s="72"/>
      <c r="D48" s="72"/>
      <c r="E48" s="72"/>
    </row>
    <row r="49" spans="1:1" ht="13.8" x14ac:dyDescent="0.25">
      <c r="A49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40:E40"/>
    <mergeCell ref="A34:E34"/>
    <mergeCell ref="A37:E3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9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2.7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73"/>
    </row>
    <row r="34" spans="1:5" ht="13.8" x14ac:dyDescent="0.25">
      <c r="A34" s="135" t="s">
        <v>217</v>
      </c>
      <c r="B34" s="135"/>
      <c r="C34" s="135"/>
      <c r="D34" s="135"/>
      <c r="E34" s="135"/>
    </row>
    <row r="35" spans="1:5" ht="13.8" x14ac:dyDescent="0.25">
      <c r="A35" s="73"/>
    </row>
    <row r="36" spans="1:5" ht="13.8" x14ac:dyDescent="0.25">
      <c r="A36" s="75"/>
    </row>
    <row r="37" spans="1:5" ht="13.8" x14ac:dyDescent="0.25">
      <c r="A37" s="139" t="s">
        <v>218</v>
      </c>
      <c r="B37" s="138"/>
      <c r="C37" s="138"/>
      <c r="D37" s="138"/>
      <c r="E37" s="138"/>
    </row>
    <row r="38" spans="1:5" ht="13.8" x14ac:dyDescent="0.25">
      <c r="A38" s="75"/>
    </row>
    <row r="39" spans="1:5" ht="13.8" x14ac:dyDescent="0.25">
      <c r="A39" s="75"/>
    </row>
    <row r="40" spans="1:5" ht="13.8" x14ac:dyDescent="0.25">
      <c r="A40" s="135" t="s">
        <v>219</v>
      </c>
      <c r="B40" s="135"/>
      <c r="C40" s="135"/>
      <c r="D40" s="135"/>
      <c r="E40" s="135"/>
    </row>
    <row r="41" spans="1:5" ht="14.4" thickBot="1" x14ac:dyDescent="0.3">
      <c r="A41" s="73"/>
    </row>
    <row r="42" spans="1:5" ht="42" thickBot="1" x14ac:dyDescent="0.3">
      <c r="A42" s="69" t="s">
        <v>220</v>
      </c>
      <c r="B42" s="70" t="s">
        <v>221</v>
      </c>
      <c r="C42" s="70" t="s">
        <v>222</v>
      </c>
      <c r="D42" s="70" t="s">
        <v>223</v>
      </c>
      <c r="E42" s="70" t="s">
        <v>224</v>
      </c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4.4" thickBot="1" x14ac:dyDescent="0.3">
      <c r="A48" s="71"/>
      <c r="B48" s="72"/>
      <c r="C48" s="72"/>
      <c r="D48" s="72"/>
      <c r="E48" s="72"/>
    </row>
    <row r="49" spans="1:1" ht="13.8" x14ac:dyDescent="0.25">
      <c r="A49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40:E40"/>
    <mergeCell ref="A34:E34"/>
    <mergeCell ref="A37:E3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6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5" customHeight="1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73"/>
    </row>
    <row r="34" spans="1:5" ht="13.8" x14ac:dyDescent="0.25">
      <c r="A34" s="135" t="s">
        <v>217</v>
      </c>
      <c r="B34" s="135"/>
      <c r="C34" s="135"/>
      <c r="D34" s="135"/>
      <c r="E34" s="135"/>
    </row>
    <row r="35" spans="1:5" ht="13.8" x14ac:dyDescent="0.25">
      <c r="A35" s="73"/>
    </row>
    <row r="36" spans="1:5" ht="13.8" x14ac:dyDescent="0.25">
      <c r="A36" s="75"/>
    </row>
    <row r="37" spans="1:5" ht="13.8" x14ac:dyDescent="0.25">
      <c r="A37" s="139" t="s">
        <v>218</v>
      </c>
      <c r="B37" s="138"/>
      <c r="C37" s="138"/>
      <c r="D37" s="138"/>
      <c r="E37" s="138"/>
    </row>
    <row r="38" spans="1:5" ht="13.8" x14ac:dyDescent="0.25">
      <c r="A38" s="75"/>
    </row>
    <row r="39" spans="1:5" ht="13.8" x14ac:dyDescent="0.25">
      <c r="A39" s="75"/>
    </row>
    <row r="40" spans="1:5" ht="13.8" x14ac:dyDescent="0.25">
      <c r="A40" s="135" t="s">
        <v>219</v>
      </c>
      <c r="B40" s="135"/>
      <c r="C40" s="135"/>
      <c r="D40" s="135"/>
      <c r="E40" s="135"/>
    </row>
    <row r="41" spans="1:5" ht="14.4" thickBot="1" x14ac:dyDescent="0.3">
      <c r="A41" s="73"/>
    </row>
    <row r="42" spans="1:5" ht="42" thickBot="1" x14ac:dyDescent="0.3">
      <c r="A42" s="69" t="s">
        <v>220</v>
      </c>
      <c r="B42" s="70" t="s">
        <v>221</v>
      </c>
      <c r="C42" s="70" t="s">
        <v>222</v>
      </c>
      <c r="D42" s="70" t="s">
        <v>223</v>
      </c>
      <c r="E42" s="70" t="s">
        <v>224</v>
      </c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4.4" thickBot="1" x14ac:dyDescent="0.3">
      <c r="A48" s="71"/>
      <c r="B48" s="72"/>
      <c r="C48" s="72"/>
      <c r="D48" s="72"/>
      <c r="E48" s="72"/>
    </row>
    <row r="49" spans="1:1" ht="13.8" x14ac:dyDescent="0.25">
      <c r="A49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40:E40"/>
    <mergeCell ref="A34:E34"/>
    <mergeCell ref="A37:E3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2.75" customHeight="1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12.75" customHeight="1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2.75" customHeight="1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2.75" customHeight="1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J9" sqref="J9"/>
    </sheetView>
  </sheetViews>
  <sheetFormatPr defaultRowHeight="13.2" x14ac:dyDescent="0.25"/>
  <cols>
    <col min="1" max="1" width="11.6640625" customWidth="1"/>
    <col min="3" max="3" width="13.88671875" customWidth="1"/>
    <col min="4" max="13" width="11.88671875" customWidth="1"/>
  </cols>
  <sheetData>
    <row r="1" spans="1:13" ht="13.8" x14ac:dyDescent="0.3">
      <c r="A1" s="123" t="s">
        <v>256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3" ht="13.8" x14ac:dyDescent="0.3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3" ht="13.8" x14ac:dyDescent="0.3">
      <c r="A3" s="123" t="s">
        <v>241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3" ht="13.8" x14ac:dyDescent="0.3">
      <c r="A4" s="123" t="s">
        <v>242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3" ht="13.8" x14ac:dyDescent="0.3">
      <c r="A5" s="123" t="s">
        <v>243</v>
      </c>
      <c r="B5" s="123" t="s">
        <v>244</v>
      </c>
      <c r="C5" s="123"/>
      <c r="D5" s="123"/>
      <c r="E5" s="123"/>
      <c r="F5" s="123"/>
      <c r="G5" s="123"/>
      <c r="H5" s="123"/>
      <c r="I5" s="123"/>
      <c r="J5" s="123"/>
      <c r="K5" s="123"/>
    </row>
    <row r="6" spans="1:13" ht="13.8" x14ac:dyDescent="0.3">
      <c r="A6" s="123" t="s">
        <v>245</v>
      </c>
      <c r="B6" s="123" t="s">
        <v>246</v>
      </c>
      <c r="C6" s="123"/>
      <c r="D6" s="123"/>
      <c r="E6" s="123"/>
      <c r="F6" s="123"/>
      <c r="G6" s="123"/>
      <c r="H6" s="123"/>
      <c r="I6" s="123"/>
      <c r="J6" s="123"/>
      <c r="K6" s="123"/>
    </row>
    <row r="7" spans="1:13" ht="13.8" x14ac:dyDescent="0.3">
      <c r="A7" s="123" t="s">
        <v>247</v>
      </c>
      <c r="B7" s="123" t="s">
        <v>248</v>
      </c>
      <c r="C7" s="123"/>
      <c r="D7" s="123"/>
      <c r="E7" s="123"/>
      <c r="F7" s="123"/>
      <c r="G7" s="123"/>
      <c r="H7" s="123"/>
      <c r="I7" s="123"/>
      <c r="J7" s="123"/>
      <c r="K7" s="123"/>
    </row>
    <row r="8" spans="1:13" ht="13.8" x14ac:dyDescent="0.3">
      <c r="A8" s="123" t="s">
        <v>249</v>
      </c>
      <c r="B8" s="123" t="s">
        <v>250</v>
      </c>
      <c r="C8" s="123"/>
      <c r="D8" s="123"/>
      <c r="E8" s="123"/>
      <c r="F8" s="123"/>
      <c r="G8" s="123"/>
      <c r="H8" s="123"/>
      <c r="I8" s="123"/>
      <c r="J8" s="123"/>
      <c r="K8" s="123"/>
    </row>
    <row r="9" spans="1:13" ht="13.8" x14ac:dyDescent="0.3">
      <c r="A9" s="124" t="s">
        <v>251</v>
      </c>
      <c r="B9" s="123" t="s">
        <v>252</v>
      </c>
      <c r="C9" s="123"/>
      <c r="D9" s="123"/>
      <c r="E9" s="123"/>
      <c r="F9" s="123"/>
      <c r="G9" s="123"/>
      <c r="H9" s="123"/>
      <c r="I9" s="123"/>
      <c r="J9" s="123"/>
      <c r="K9" s="123"/>
    </row>
    <row r="10" spans="1:13" ht="13.8" x14ac:dyDescent="0.3">
      <c r="A10" s="124" t="s">
        <v>253</v>
      </c>
      <c r="B10" s="123" t="s">
        <v>254</v>
      </c>
      <c r="C10" s="123"/>
      <c r="D10" s="123"/>
      <c r="E10" s="123"/>
      <c r="F10" s="123"/>
      <c r="G10" s="123"/>
      <c r="H10" s="123"/>
      <c r="I10" s="123"/>
      <c r="J10" s="123"/>
      <c r="K10" s="123"/>
    </row>
    <row r="11" spans="1:13" ht="13.8" thickBot="1" x14ac:dyDescent="0.3"/>
    <row r="12" spans="1:13" ht="41.4" x14ac:dyDescent="0.25">
      <c r="A12" s="109" t="s">
        <v>174</v>
      </c>
      <c r="B12" s="112" t="s">
        <v>227</v>
      </c>
      <c r="C12" s="78" t="s">
        <v>175</v>
      </c>
      <c r="D12" s="78" t="s">
        <v>228</v>
      </c>
      <c r="E12" s="79" t="s">
        <v>176</v>
      </c>
      <c r="F12" s="80" t="s">
        <v>228</v>
      </c>
      <c r="G12" s="81" t="s">
        <v>177</v>
      </c>
      <c r="H12" s="81" t="s">
        <v>228</v>
      </c>
      <c r="I12" s="82" t="s">
        <v>179</v>
      </c>
      <c r="J12" s="82" t="s">
        <v>228</v>
      </c>
      <c r="K12" s="83" t="s">
        <v>181</v>
      </c>
      <c r="L12" s="83" t="s">
        <v>228</v>
      </c>
      <c r="M12" s="84" t="s">
        <v>183</v>
      </c>
    </row>
    <row r="13" spans="1:13" ht="13.8" x14ac:dyDescent="0.25">
      <c r="A13" s="110"/>
      <c r="B13" s="113"/>
      <c r="C13" s="85" t="s">
        <v>184</v>
      </c>
      <c r="D13" s="85" t="s">
        <v>229</v>
      </c>
      <c r="E13" s="86" t="s">
        <v>184</v>
      </c>
      <c r="F13" s="86" t="s">
        <v>230</v>
      </c>
      <c r="G13" s="87" t="s">
        <v>184</v>
      </c>
      <c r="H13" s="87" t="s">
        <v>231</v>
      </c>
      <c r="I13" s="88" t="s">
        <v>184</v>
      </c>
      <c r="J13" s="88" t="s">
        <v>232</v>
      </c>
      <c r="K13" s="89" t="s">
        <v>184</v>
      </c>
      <c r="L13" s="89" t="s">
        <v>233</v>
      </c>
      <c r="M13" s="90" t="s">
        <v>184</v>
      </c>
    </row>
    <row r="14" spans="1:13" ht="14.4" thickBot="1" x14ac:dyDescent="0.3">
      <c r="A14" s="111"/>
      <c r="B14" s="114"/>
      <c r="C14" s="56"/>
      <c r="D14" s="91" t="s">
        <v>184</v>
      </c>
      <c r="E14" s="57"/>
      <c r="F14" s="92" t="s">
        <v>184</v>
      </c>
      <c r="G14" s="93"/>
      <c r="H14" s="94" t="s">
        <v>184</v>
      </c>
      <c r="I14" s="95"/>
      <c r="J14" s="96" t="s">
        <v>184</v>
      </c>
      <c r="K14" s="97"/>
      <c r="L14" s="98" t="s">
        <v>184</v>
      </c>
      <c r="M14" s="58"/>
    </row>
    <row r="15" spans="1:13" ht="14.4" thickBot="1" x14ac:dyDescent="0.3">
      <c r="A15" s="99" t="s">
        <v>185</v>
      </c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>
        <f>D15+F15+H15+J15+L15</f>
        <v>0</v>
      </c>
    </row>
    <row r="16" spans="1:13" ht="14.4" thickBot="1" x14ac:dyDescent="0.3">
      <c r="A16" s="99" t="s">
        <v>187</v>
      </c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>
        <f t="shared" ref="M16:M19" si="0">D16+F16+H16+J16+L16</f>
        <v>0</v>
      </c>
    </row>
    <row r="17" spans="1:13" ht="14.4" thickBot="1" x14ac:dyDescent="0.3">
      <c r="A17" s="99" t="s">
        <v>234</v>
      </c>
      <c r="B17" s="100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>
        <f t="shared" si="0"/>
        <v>0</v>
      </c>
    </row>
    <row r="18" spans="1:13" ht="14.4" thickBot="1" x14ac:dyDescent="0.3">
      <c r="A18" s="99" t="s">
        <v>235</v>
      </c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>
        <f t="shared" si="0"/>
        <v>0</v>
      </c>
    </row>
    <row r="19" spans="1:13" ht="13.2" customHeight="1" thickBot="1" x14ac:dyDescent="0.3">
      <c r="A19" s="99" t="s">
        <v>188</v>
      </c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>
        <f t="shared" si="0"/>
        <v>0</v>
      </c>
    </row>
    <row r="20" spans="1:13" ht="24.75" customHeight="1" thickBot="1" x14ac:dyDescent="0.3">
      <c r="A20" s="99" t="s">
        <v>239</v>
      </c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ht="138.6" thickBot="1" x14ac:dyDescent="0.3">
      <c r="A21" s="103" t="s">
        <v>236</v>
      </c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>
        <f t="shared" ref="M21:M26" si="1">D21+F21+H21+J21+L21</f>
        <v>0</v>
      </c>
    </row>
    <row r="22" spans="1:13" ht="14.4" thickBot="1" x14ac:dyDescent="0.3">
      <c r="A22" s="103" t="s">
        <v>212</v>
      </c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>
        <f t="shared" si="1"/>
        <v>0</v>
      </c>
    </row>
    <row r="23" spans="1:13" ht="14.4" thickBot="1" x14ac:dyDescent="0.3">
      <c r="A23" s="103" t="s">
        <v>213</v>
      </c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>
        <f t="shared" si="1"/>
        <v>0</v>
      </c>
    </row>
    <row r="24" spans="1:13" ht="14.4" thickBot="1" x14ac:dyDescent="0.3">
      <c r="A24" s="103" t="s">
        <v>240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>
        <f t="shared" si="1"/>
        <v>0</v>
      </c>
    </row>
    <row r="25" spans="1:13" ht="14.4" thickBot="1" x14ac:dyDescent="0.3">
      <c r="A25" s="99" t="s">
        <v>237</v>
      </c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>
        <f t="shared" si="1"/>
        <v>0</v>
      </c>
    </row>
    <row r="26" spans="1:13" ht="14.4" thickBot="1" x14ac:dyDescent="0.3">
      <c r="A26" s="104" t="s">
        <v>189</v>
      </c>
      <c r="B26" s="105"/>
      <c r="C26" s="102">
        <f t="shared" ref="C26:L26" si="2">SUM(C15:C25)</f>
        <v>0</v>
      </c>
      <c r="D26" s="102">
        <f t="shared" si="2"/>
        <v>0</v>
      </c>
      <c r="E26" s="102">
        <f t="shared" si="2"/>
        <v>0</v>
      </c>
      <c r="F26" s="102">
        <f t="shared" si="2"/>
        <v>0</v>
      </c>
      <c r="G26" s="102">
        <f t="shared" si="2"/>
        <v>0</v>
      </c>
      <c r="H26" s="102">
        <f t="shared" si="2"/>
        <v>0</v>
      </c>
      <c r="I26" s="102">
        <f t="shared" si="2"/>
        <v>0</v>
      </c>
      <c r="J26" s="102">
        <f t="shared" si="2"/>
        <v>0</v>
      </c>
      <c r="K26" s="102">
        <f t="shared" si="2"/>
        <v>0</v>
      </c>
      <c r="L26" s="102">
        <f t="shared" si="2"/>
        <v>0</v>
      </c>
      <c r="M26" s="102">
        <f t="shared" si="1"/>
        <v>0</v>
      </c>
    </row>
    <row r="27" spans="1:13" ht="14.4" thickBot="1" x14ac:dyDescent="0.3">
      <c r="A27" s="104" t="s">
        <v>190</v>
      </c>
      <c r="B27" s="106"/>
      <c r="C27" s="107">
        <f t="shared" ref="C27:M27" si="3">C26*0.15</f>
        <v>0</v>
      </c>
      <c r="D27" s="107">
        <f t="shared" si="3"/>
        <v>0</v>
      </c>
      <c r="E27" s="107">
        <f t="shared" si="3"/>
        <v>0</v>
      </c>
      <c r="F27" s="107">
        <f t="shared" si="3"/>
        <v>0</v>
      </c>
      <c r="G27" s="107">
        <f t="shared" si="3"/>
        <v>0</v>
      </c>
      <c r="H27" s="107">
        <f t="shared" si="3"/>
        <v>0</v>
      </c>
      <c r="I27" s="107">
        <f t="shared" si="3"/>
        <v>0</v>
      </c>
      <c r="J27" s="107">
        <f t="shared" si="3"/>
        <v>0</v>
      </c>
      <c r="K27" s="107">
        <f t="shared" si="3"/>
        <v>0</v>
      </c>
      <c r="L27" s="107">
        <f t="shared" si="3"/>
        <v>0</v>
      </c>
      <c r="M27" s="107">
        <f t="shared" si="3"/>
        <v>0</v>
      </c>
    </row>
    <row r="28" spans="1:13" ht="14.4" thickBot="1" x14ac:dyDescent="0.3">
      <c r="A28" s="104" t="s">
        <v>191</v>
      </c>
      <c r="B28" s="106"/>
      <c r="C28" s="108">
        <f t="shared" ref="C28:M28" si="4">C26+C27</f>
        <v>0</v>
      </c>
      <c r="D28" s="108">
        <f t="shared" si="4"/>
        <v>0</v>
      </c>
      <c r="E28" s="108">
        <f t="shared" si="4"/>
        <v>0</v>
      </c>
      <c r="F28" s="108">
        <f t="shared" si="4"/>
        <v>0</v>
      </c>
      <c r="G28" s="108">
        <f t="shared" si="4"/>
        <v>0</v>
      </c>
      <c r="H28" s="108">
        <f t="shared" si="4"/>
        <v>0</v>
      </c>
      <c r="I28" s="108">
        <f t="shared" si="4"/>
        <v>0</v>
      </c>
      <c r="J28" s="108">
        <f t="shared" si="4"/>
        <v>0</v>
      </c>
      <c r="K28" s="108">
        <f t="shared" si="4"/>
        <v>0</v>
      </c>
      <c r="L28" s="108">
        <f t="shared" si="4"/>
        <v>0</v>
      </c>
      <c r="M28" s="108">
        <f t="shared" si="4"/>
        <v>0</v>
      </c>
    </row>
    <row r="29" spans="1:13" ht="14.4" thickBot="1" x14ac:dyDescent="0.3">
      <c r="A29" s="104" t="s">
        <v>190</v>
      </c>
      <c r="B29" s="106"/>
      <c r="C29" s="107">
        <f t="shared" ref="C29:M29" si="5">C28*0.15</f>
        <v>0</v>
      </c>
      <c r="D29" s="107">
        <f t="shared" si="5"/>
        <v>0</v>
      </c>
      <c r="E29" s="107">
        <f t="shared" si="5"/>
        <v>0</v>
      </c>
      <c r="F29" s="107">
        <f t="shared" si="5"/>
        <v>0</v>
      </c>
      <c r="G29" s="107">
        <f t="shared" si="5"/>
        <v>0</v>
      </c>
      <c r="H29" s="107">
        <f t="shared" si="5"/>
        <v>0</v>
      </c>
      <c r="I29" s="107">
        <f t="shared" si="5"/>
        <v>0</v>
      </c>
      <c r="J29" s="107">
        <f t="shared" si="5"/>
        <v>0</v>
      </c>
      <c r="K29" s="107">
        <f t="shared" si="5"/>
        <v>0</v>
      </c>
      <c r="L29" s="107">
        <f t="shared" si="5"/>
        <v>0</v>
      </c>
      <c r="M29" s="107">
        <f t="shared" si="5"/>
        <v>0</v>
      </c>
    </row>
    <row r="30" spans="1:13" ht="14.4" thickBot="1" x14ac:dyDescent="0.3">
      <c r="A30" s="104" t="s">
        <v>191</v>
      </c>
      <c r="B30" s="106"/>
      <c r="C30" s="108">
        <f t="shared" ref="C30:M30" si="6">C28+C29</f>
        <v>0</v>
      </c>
      <c r="D30" s="108">
        <f t="shared" si="6"/>
        <v>0</v>
      </c>
      <c r="E30" s="108">
        <f t="shared" si="6"/>
        <v>0</v>
      </c>
      <c r="F30" s="108">
        <f t="shared" si="6"/>
        <v>0</v>
      </c>
      <c r="G30" s="108">
        <f t="shared" si="6"/>
        <v>0</v>
      </c>
      <c r="H30" s="108">
        <f t="shared" si="6"/>
        <v>0</v>
      </c>
      <c r="I30" s="108">
        <f t="shared" si="6"/>
        <v>0</v>
      </c>
      <c r="J30" s="108">
        <f t="shared" si="6"/>
        <v>0</v>
      </c>
      <c r="K30" s="108">
        <f t="shared" si="6"/>
        <v>0</v>
      </c>
      <c r="L30" s="108">
        <f t="shared" si="6"/>
        <v>0</v>
      </c>
      <c r="M30" s="108">
        <f t="shared" si="6"/>
        <v>0</v>
      </c>
    </row>
    <row r="31" spans="1:13" ht="13.8" x14ac:dyDescent="0.25">
      <c r="A31" s="119"/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ht="13.8" x14ac:dyDescent="0.25">
      <c r="A32" s="119"/>
      <c r="B32" s="120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ht="14.4" thickBot="1" x14ac:dyDescent="0.3">
      <c r="A33" s="55" t="s">
        <v>192</v>
      </c>
    </row>
    <row r="34" spans="1:13" ht="41.4" x14ac:dyDescent="0.25">
      <c r="A34" s="109" t="s">
        <v>174</v>
      </c>
      <c r="B34" s="112" t="s">
        <v>227</v>
      </c>
      <c r="C34" s="78" t="s">
        <v>175</v>
      </c>
      <c r="D34" s="78" t="s">
        <v>228</v>
      </c>
      <c r="E34" s="79" t="s">
        <v>176</v>
      </c>
      <c r="F34" s="80" t="s">
        <v>228</v>
      </c>
      <c r="G34" s="81" t="s">
        <v>177</v>
      </c>
      <c r="H34" s="81" t="s">
        <v>228</v>
      </c>
      <c r="I34" s="82" t="s">
        <v>179</v>
      </c>
      <c r="J34" s="82" t="s">
        <v>228</v>
      </c>
      <c r="K34" s="83" t="s">
        <v>181</v>
      </c>
      <c r="L34" s="83" t="s">
        <v>228</v>
      </c>
      <c r="M34" s="84" t="s">
        <v>183</v>
      </c>
    </row>
    <row r="35" spans="1:13" ht="13.8" x14ac:dyDescent="0.25">
      <c r="A35" s="110"/>
      <c r="B35" s="113"/>
      <c r="C35" s="85" t="s">
        <v>184</v>
      </c>
      <c r="D35" s="85" t="s">
        <v>229</v>
      </c>
      <c r="E35" s="86" t="s">
        <v>184</v>
      </c>
      <c r="F35" s="86" t="s">
        <v>230</v>
      </c>
      <c r="G35" s="87" t="s">
        <v>184</v>
      </c>
      <c r="H35" s="87" t="s">
        <v>231</v>
      </c>
      <c r="I35" s="88" t="s">
        <v>184</v>
      </c>
      <c r="J35" s="88" t="s">
        <v>232</v>
      </c>
      <c r="K35" s="89" t="s">
        <v>184</v>
      </c>
      <c r="L35" s="89" t="s">
        <v>233</v>
      </c>
      <c r="M35" s="90" t="s">
        <v>184</v>
      </c>
    </row>
    <row r="36" spans="1:13" ht="14.4" thickBot="1" x14ac:dyDescent="0.3">
      <c r="A36" s="111"/>
      <c r="B36" s="114"/>
      <c r="C36" s="56"/>
      <c r="D36" s="91" t="s">
        <v>184</v>
      </c>
      <c r="E36" s="57"/>
      <c r="F36" s="92" t="s">
        <v>184</v>
      </c>
      <c r="G36" s="93"/>
      <c r="H36" s="94" t="s">
        <v>184</v>
      </c>
      <c r="I36" s="95"/>
      <c r="J36" s="96" t="s">
        <v>184</v>
      </c>
      <c r="K36" s="97"/>
      <c r="L36" s="98" t="s">
        <v>184</v>
      </c>
      <c r="M36" s="58"/>
    </row>
    <row r="37" spans="1:13" ht="14.4" thickBot="1" x14ac:dyDescent="0.3">
      <c r="A37" s="99" t="s">
        <v>185</v>
      </c>
      <c r="B37" s="100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2">
        <f>D37+F37+H37+J37+L37</f>
        <v>0</v>
      </c>
    </row>
    <row r="38" spans="1:13" ht="14.4" thickBot="1" x14ac:dyDescent="0.3">
      <c r="A38" s="99" t="s">
        <v>187</v>
      </c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2">
        <f t="shared" ref="M38:M41" si="7">D38+F38+H38+J38+L38</f>
        <v>0</v>
      </c>
    </row>
    <row r="39" spans="1:13" ht="13.2" customHeight="1" thickBot="1" x14ac:dyDescent="0.3">
      <c r="A39" s="99" t="s">
        <v>234</v>
      </c>
      <c r="B39" s="100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2">
        <f t="shared" si="7"/>
        <v>0</v>
      </c>
    </row>
    <row r="40" spans="1:13" ht="13.95" customHeight="1" thickBot="1" x14ac:dyDescent="0.3">
      <c r="A40" s="99" t="s">
        <v>235</v>
      </c>
      <c r="B40" s="100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2">
        <f t="shared" si="7"/>
        <v>0</v>
      </c>
    </row>
    <row r="41" spans="1:13" ht="14.4" thickBot="1" x14ac:dyDescent="0.3">
      <c r="A41" s="99" t="s">
        <v>188</v>
      </c>
      <c r="B41" s="100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2">
        <f t="shared" si="7"/>
        <v>0</v>
      </c>
    </row>
    <row r="42" spans="1:13" ht="14.4" thickBot="1" x14ac:dyDescent="0.3">
      <c r="A42" s="99" t="s">
        <v>239</v>
      </c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2"/>
    </row>
    <row r="43" spans="1:13" ht="138.6" thickBot="1" x14ac:dyDescent="0.3">
      <c r="A43" s="103" t="s">
        <v>236</v>
      </c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2">
        <f t="shared" ref="M43:M48" si="8">D43+F43+H43+J43+L43</f>
        <v>0</v>
      </c>
    </row>
    <row r="44" spans="1:13" ht="14.4" thickBot="1" x14ac:dyDescent="0.3">
      <c r="A44" s="103" t="s">
        <v>212</v>
      </c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2">
        <f t="shared" si="8"/>
        <v>0</v>
      </c>
    </row>
    <row r="45" spans="1:13" ht="14.4" thickBot="1" x14ac:dyDescent="0.3">
      <c r="A45" s="103" t="s">
        <v>213</v>
      </c>
      <c r="B45" s="100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2">
        <f t="shared" si="8"/>
        <v>0</v>
      </c>
    </row>
    <row r="46" spans="1:13" ht="14.4" thickBot="1" x14ac:dyDescent="0.3">
      <c r="A46" s="103" t="s">
        <v>240</v>
      </c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2">
        <f t="shared" si="8"/>
        <v>0</v>
      </c>
    </row>
    <row r="47" spans="1:13" ht="14.4" thickBot="1" x14ac:dyDescent="0.3">
      <c r="A47" s="99" t="s">
        <v>237</v>
      </c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2">
        <f t="shared" si="8"/>
        <v>0</v>
      </c>
    </row>
    <row r="48" spans="1:13" ht="14.4" thickBot="1" x14ac:dyDescent="0.3">
      <c r="A48" s="104" t="s">
        <v>189</v>
      </c>
      <c r="B48" s="105"/>
      <c r="C48" s="102">
        <f t="shared" ref="C48:L48" si="9">SUM(C37:C47)</f>
        <v>0</v>
      </c>
      <c r="D48" s="102">
        <f t="shared" si="9"/>
        <v>0</v>
      </c>
      <c r="E48" s="102">
        <f t="shared" si="9"/>
        <v>0</v>
      </c>
      <c r="F48" s="102">
        <f t="shared" si="9"/>
        <v>0</v>
      </c>
      <c r="G48" s="102">
        <f t="shared" si="9"/>
        <v>0</v>
      </c>
      <c r="H48" s="102">
        <f t="shared" si="9"/>
        <v>0</v>
      </c>
      <c r="I48" s="102">
        <f t="shared" si="9"/>
        <v>0</v>
      </c>
      <c r="J48" s="102">
        <f t="shared" si="9"/>
        <v>0</v>
      </c>
      <c r="K48" s="102">
        <f t="shared" si="9"/>
        <v>0</v>
      </c>
      <c r="L48" s="102">
        <f t="shared" si="9"/>
        <v>0</v>
      </c>
      <c r="M48" s="102">
        <f t="shared" si="8"/>
        <v>0</v>
      </c>
    </row>
    <row r="49" spans="1:13" ht="14.4" thickBot="1" x14ac:dyDescent="0.3">
      <c r="A49" s="104" t="s">
        <v>190</v>
      </c>
      <c r="B49" s="106"/>
      <c r="C49" s="107">
        <f t="shared" ref="C49:M49" si="10">C48*0.15</f>
        <v>0</v>
      </c>
      <c r="D49" s="107">
        <f t="shared" si="10"/>
        <v>0</v>
      </c>
      <c r="E49" s="107">
        <f t="shared" si="10"/>
        <v>0</v>
      </c>
      <c r="F49" s="107">
        <f t="shared" si="10"/>
        <v>0</v>
      </c>
      <c r="G49" s="107">
        <f t="shared" si="10"/>
        <v>0</v>
      </c>
      <c r="H49" s="107">
        <f t="shared" si="10"/>
        <v>0</v>
      </c>
      <c r="I49" s="107">
        <f t="shared" si="10"/>
        <v>0</v>
      </c>
      <c r="J49" s="107">
        <f t="shared" si="10"/>
        <v>0</v>
      </c>
      <c r="K49" s="107">
        <f t="shared" si="10"/>
        <v>0</v>
      </c>
      <c r="L49" s="107">
        <f t="shared" si="10"/>
        <v>0</v>
      </c>
      <c r="M49" s="107">
        <f t="shared" si="10"/>
        <v>0</v>
      </c>
    </row>
    <row r="50" spans="1:13" ht="14.4" thickBot="1" x14ac:dyDescent="0.3">
      <c r="A50" s="104" t="s">
        <v>191</v>
      </c>
      <c r="B50" s="106"/>
      <c r="C50" s="108">
        <f t="shared" ref="C50:M50" si="11">C48+C49</f>
        <v>0</v>
      </c>
      <c r="D50" s="108">
        <f t="shared" si="11"/>
        <v>0</v>
      </c>
      <c r="E50" s="108">
        <f t="shared" si="11"/>
        <v>0</v>
      </c>
      <c r="F50" s="108">
        <f t="shared" si="11"/>
        <v>0</v>
      </c>
      <c r="G50" s="108">
        <f t="shared" si="11"/>
        <v>0</v>
      </c>
      <c r="H50" s="108">
        <f t="shared" si="11"/>
        <v>0</v>
      </c>
      <c r="I50" s="108">
        <f t="shared" si="11"/>
        <v>0</v>
      </c>
      <c r="J50" s="108">
        <f t="shared" si="11"/>
        <v>0</v>
      </c>
      <c r="K50" s="108">
        <f t="shared" si="11"/>
        <v>0</v>
      </c>
      <c r="L50" s="108">
        <f t="shared" si="11"/>
        <v>0</v>
      </c>
      <c r="M50" s="108">
        <f t="shared" si="11"/>
        <v>0</v>
      </c>
    </row>
    <row r="51" spans="1:13" ht="14.4" thickBot="1" x14ac:dyDescent="0.3">
      <c r="A51" s="104"/>
      <c r="B51" s="106"/>
      <c r="C51" s="108"/>
      <c r="D51" s="102"/>
      <c r="E51" s="101"/>
      <c r="F51" s="102"/>
      <c r="G51" s="101"/>
      <c r="H51" s="101"/>
      <c r="I51" s="101"/>
      <c r="J51" s="101"/>
      <c r="K51" s="101"/>
      <c r="L51" s="102"/>
      <c r="M51" s="102" t="s">
        <v>238</v>
      </c>
    </row>
    <row r="52" spans="1:13" ht="13.8" x14ac:dyDescent="0.25">
      <c r="A52" s="119"/>
      <c r="B52" s="120"/>
      <c r="C52" s="121"/>
      <c r="D52" s="121"/>
      <c r="E52" s="122"/>
      <c r="F52" s="121"/>
      <c r="G52" s="122"/>
      <c r="H52" s="122"/>
      <c r="I52" s="122"/>
      <c r="J52" s="122"/>
      <c r="K52" s="122"/>
      <c r="L52" s="121"/>
      <c r="M52" s="121"/>
    </row>
    <row r="54" spans="1:13" ht="14.4" thickBot="1" x14ac:dyDescent="0.3">
      <c r="A54" s="55" t="s">
        <v>193</v>
      </c>
    </row>
    <row r="55" spans="1:13" ht="41.4" x14ac:dyDescent="0.25">
      <c r="A55" s="109" t="s">
        <v>174</v>
      </c>
      <c r="B55" s="112" t="s">
        <v>227</v>
      </c>
      <c r="C55" s="78" t="s">
        <v>175</v>
      </c>
      <c r="D55" s="78" t="s">
        <v>228</v>
      </c>
      <c r="E55" s="79" t="s">
        <v>176</v>
      </c>
      <c r="F55" s="80" t="s">
        <v>228</v>
      </c>
      <c r="G55" s="81" t="s">
        <v>177</v>
      </c>
      <c r="H55" s="81" t="s">
        <v>228</v>
      </c>
      <c r="I55" s="82" t="s">
        <v>179</v>
      </c>
      <c r="J55" s="82" t="s">
        <v>228</v>
      </c>
      <c r="K55" s="83" t="s">
        <v>181</v>
      </c>
      <c r="L55" s="83" t="s">
        <v>228</v>
      </c>
      <c r="M55" s="84" t="s">
        <v>183</v>
      </c>
    </row>
    <row r="56" spans="1:13" ht="13.2" customHeight="1" x14ac:dyDescent="0.25">
      <c r="A56" s="110"/>
      <c r="B56" s="113"/>
      <c r="C56" s="85" t="s">
        <v>184</v>
      </c>
      <c r="D56" s="85" t="s">
        <v>229</v>
      </c>
      <c r="E56" s="86" t="s">
        <v>184</v>
      </c>
      <c r="F56" s="86" t="s">
        <v>230</v>
      </c>
      <c r="G56" s="87" t="s">
        <v>184</v>
      </c>
      <c r="H56" s="87" t="s">
        <v>231</v>
      </c>
      <c r="I56" s="88" t="s">
        <v>184</v>
      </c>
      <c r="J56" s="88" t="s">
        <v>232</v>
      </c>
      <c r="K56" s="89" t="s">
        <v>184</v>
      </c>
      <c r="L56" s="89" t="s">
        <v>233</v>
      </c>
      <c r="M56" s="90" t="s">
        <v>184</v>
      </c>
    </row>
    <row r="57" spans="1:13" ht="13.95" customHeight="1" thickBot="1" x14ac:dyDescent="0.3">
      <c r="A57" s="111"/>
      <c r="B57" s="114"/>
      <c r="C57" s="56"/>
      <c r="D57" s="91" t="s">
        <v>184</v>
      </c>
      <c r="E57" s="57"/>
      <c r="F57" s="92" t="s">
        <v>184</v>
      </c>
      <c r="G57" s="93"/>
      <c r="H57" s="94" t="s">
        <v>184</v>
      </c>
      <c r="I57" s="95"/>
      <c r="J57" s="96" t="s">
        <v>184</v>
      </c>
      <c r="K57" s="97"/>
      <c r="L57" s="98" t="s">
        <v>184</v>
      </c>
      <c r="M57" s="58"/>
    </row>
    <row r="58" spans="1:13" ht="14.4" thickBot="1" x14ac:dyDescent="0.3">
      <c r="A58" s="99" t="s">
        <v>185</v>
      </c>
      <c r="B58" s="100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2">
        <f>D58+F58+H58+J58+L58</f>
        <v>0</v>
      </c>
    </row>
    <row r="59" spans="1:13" ht="14.4" thickBot="1" x14ac:dyDescent="0.3">
      <c r="A59" s="99" t="s">
        <v>187</v>
      </c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2">
        <f t="shared" ref="M59:M62" si="12">D59+F59+H59+J59+L59</f>
        <v>0</v>
      </c>
    </row>
    <row r="60" spans="1:13" ht="14.4" thickBot="1" x14ac:dyDescent="0.3">
      <c r="A60" s="99" t="s">
        <v>234</v>
      </c>
      <c r="B60" s="100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2">
        <f t="shared" si="12"/>
        <v>0</v>
      </c>
    </row>
    <row r="61" spans="1:13" ht="14.4" thickBot="1" x14ac:dyDescent="0.3">
      <c r="A61" s="99" t="s">
        <v>235</v>
      </c>
      <c r="B61" s="100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2">
        <f t="shared" si="12"/>
        <v>0</v>
      </c>
    </row>
    <row r="62" spans="1:13" ht="14.4" thickBot="1" x14ac:dyDescent="0.3">
      <c r="A62" s="99" t="s">
        <v>188</v>
      </c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2">
        <f t="shared" si="12"/>
        <v>0</v>
      </c>
    </row>
    <row r="63" spans="1:13" ht="14.4" thickBot="1" x14ac:dyDescent="0.3">
      <c r="A63" s="99" t="s">
        <v>239</v>
      </c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2"/>
    </row>
    <row r="64" spans="1:13" ht="138.6" thickBot="1" x14ac:dyDescent="0.3">
      <c r="A64" s="103" t="s">
        <v>236</v>
      </c>
      <c r="B64" s="100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2">
        <f t="shared" ref="M64:M69" si="13">D64+F64+H64+J64+L64</f>
        <v>0</v>
      </c>
    </row>
    <row r="65" spans="1:13" ht="14.4" thickBot="1" x14ac:dyDescent="0.3">
      <c r="A65" s="103" t="s">
        <v>212</v>
      </c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2">
        <f t="shared" si="13"/>
        <v>0</v>
      </c>
    </row>
    <row r="66" spans="1:13" ht="14.4" thickBot="1" x14ac:dyDescent="0.3">
      <c r="A66" s="103" t="s">
        <v>213</v>
      </c>
      <c r="B66" s="100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2">
        <f t="shared" si="13"/>
        <v>0</v>
      </c>
    </row>
    <row r="67" spans="1:13" ht="14.4" thickBot="1" x14ac:dyDescent="0.3">
      <c r="A67" s="103" t="s">
        <v>240</v>
      </c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2">
        <f t="shared" si="13"/>
        <v>0</v>
      </c>
    </row>
    <row r="68" spans="1:13" ht="14.4" thickBot="1" x14ac:dyDescent="0.3">
      <c r="A68" s="99" t="s">
        <v>237</v>
      </c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2">
        <f t="shared" si="13"/>
        <v>0</v>
      </c>
    </row>
    <row r="69" spans="1:13" ht="14.4" thickBot="1" x14ac:dyDescent="0.3">
      <c r="A69" s="104" t="s">
        <v>189</v>
      </c>
      <c r="B69" s="105"/>
      <c r="C69" s="102">
        <f t="shared" ref="C69:L69" si="14">SUM(C58:C68)</f>
        <v>0</v>
      </c>
      <c r="D69" s="102">
        <f t="shared" si="14"/>
        <v>0</v>
      </c>
      <c r="E69" s="102">
        <f t="shared" si="14"/>
        <v>0</v>
      </c>
      <c r="F69" s="102">
        <f t="shared" si="14"/>
        <v>0</v>
      </c>
      <c r="G69" s="102">
        <f t="shared" si="14"/>
        <v>0</v>
      </c>
      <c r="H69" s="102">
        <f t="shared" si="14"/>
        <v>0</v>
      </c>
      <c r="I69" s="102">
        <f t="shared" si="14"/>
        <v>0</v>
      </c>
      <c r="J69" s="102">
        <f t="shared" si="14"/>
        <v>0</v>
      </c>
      <c r="K69" s="102">
        <f t="shared" si="14"/>
        <v>0</v>
      </c>
      <c r="L69" s="102">
        <f t="shared" si="14"/>
        <v>0</v>
      </c>
      <c r="M69" s="102">
        <f t="shared" si="13"/>
        <v>0</v>
      </c>
    </row>
    <row r="70" spans="1:13" ht="14.4" thickBot="1" x14ac:dyDescent="0.3">
      <c r="A70" s="104" t="s">
        <v>190</v>
      </c>
      <c r="B70" s="106"/>
      <c r="C70" s="107">
        <f t="shared" ref="C70:M70" si="15">C69*0.15</f>
        <v>0</v>
      </c>
      <c r="D70" s="107">
        <f t="shared" si="15"/>
        <v>0</v>
      </c>
      <c r="E70" s="107">
        <f t="shared" si="15"/>
        <v>0</v>
      </c>
      <c r="F70" s="107">
        <f t="shared" si="15"/>
        <v>0</v>
      </c>
      <c r="G70" s="107">
        <f t="shared" si="15"/>
        <v>0</v>
      </c>
      <c r="H70" s="107">
        <f t="shared" si="15"/>
        <v>0</v>
      </c>
      <c r="I70" s="107">
        <f t="shared" si="15"/>
        <v>0</v>
      </c>
      <c r="J70" s="107">
        <f t="shared" si="15"/>
        <v>0</v>
      </c>
      <c r="K70" s="107">
        <f t="shared" si="15"/>
        <v>0</v>
      </c>
      <c r="L70" s="107">
        <f t="shared" si="15"/>
        <v>0</v>
      </c>
      <c r="M70" s="107">
        <f t="shared" si="15"/>
        <v>0</v>
      </c>
    </row>
    <row r="71" spans="1:13" ht="14.4" thickBot="1" x14ac:dyDescent="0.3">
      <c r="A71" s="104" t="s">
        <v>191</v>
      </c>
      <c r="B71" s="106"/>
      <c r="C71" s="108">
        <f t="shared" ref="C71:M71" si="16">C69+C70</f>
        <v>0</v>
      </c>
      <c r="D71" s="108">
        <f t="shared" si="16"/>
        <v>0</v>
      </c>
      <c r="E71" s="108">
        <f t="shared" si="16"/>
        <v>0</v>
      </c>
      <c r="F71" s="108">
        <f t="shared" si="16"/>
        <v>0</v>
      </c>
      <c r="G71" s="108">
        <f t="shared" si="16"/>
        <v>0</v>
      </c>
      <c r="H71" s="108">
        <f t="shared" si="16"/>
        <v>0</v>
      </c>
      <c r="I71" s="108">
        <f t="shared" si="16"/>
        <v>0</v>
      </c>
      <c r="J71" s="108">
        <f t="shared" si="16"/>
        <v>0</v>
      </c>
      <c r="K71" s="108">
        <f t="shared" si="16"/>
        <v>0</v>
      </c>
      <c r="L71" s="108">
        <f t="shared" si="16"/>
        <v>0</v>
      </c>
      <c r="M71" s="108">
        <f t="shared" si="16"/>
        <v>0</v>
      </c>
    </row>
    <row r="72" spans="1:13" ht="14.4" thickBot="1" x14ac:dyDescent="0.3">
      <c r="A72" s="104"/>
      <c r="B72" s="106"/>
      <c r="C72" s="108"/>
      <c r="D72" s="102"/>
      <c r="E72" s="101"/>
      <c r="F72" s="102"/>
      <c r="G72" s="101"/>
      <c r="H72" s="101"/>
      <c r="I72" s="101"/>
      <c r="J72" s="101"/>
      <c r="K72" s="101"/>
      <c r="L72" s="102"/>
      <c r="M72" s="102" t="s">
        <v>238</v>
      </c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0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2.75" customHeight="1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2.75" customHeight="1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2.75" customHeight="1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2.7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73"/>
    </row>
    <row r="34" spans="1:5" ht="13.8" x14ac:dyDescent="0.25">
      <c r="A34" s="135" t="s">
        <v>217</v>
      </c>
      <c r="B34" s="135"/>
      <c r="C34" s="135"/>
      <c r="D34" s="135"/>
      <c r="E34" s="135"/>
    </row>
    <row r="35" spans="1:5" ht="13.8" x14ac:dyDescent="0.25">
      <c r="A35" s="73"/>
    </row>
    <row r="36" spans="1:5" ht="13.8" x14ac:dyDescent="0.25">
      <c r="A36" s="75"/>
    </row>
    <row r="37" spans="1:5" ht="13.8" x14ac:dyDescent="0.25">
      <c r="A37" s="139" t="s">
        <v>218</v>
      </c>
      <c r="B37" s="138"/>
      <c r="C37" s="138"/>
      <c r="D37" s="138"/>
      <c r="E37" s="138"/>
    </row>
    <row r="38" spans="1:5" ht="13.8" x14ac:dyDescent="0.25">
      <c r="A38" s="75"/>
    </row>
    <row r="39" spans="1:5" ht="13.8" x14ac:dyDescent="0.25">
      <c r="A39" s="75"/>
    </row>
    <row r="40" spans="1:5" ht="13.8" x14ac:dyDescent="0.25">
      <c r="A40" s="135" t="s">
        <v>219</v>
      </c>
      <c r="B40" s="135"/>
      <c r="C40" s="135"/>
      <c r="D40" s="135"/>
      <c r="E40" s="135"/>
    </row>
    <row r="41" spans="1:5" ht="14.4" thickBot="1" x14ac:dyDescent="0.3">
      <c r="A41" s="73"/>
    </row>
    <row r="42" spans="1:5" ht="42" thickBot="1" x14ac:dyDescent="0.3">
      <c r="A42" s="69" t="s">
        <v>220</v>
      </c>
      <c r="B42" s="70" t="s">
        <v>221</v>
      </c>
      <c r="C42" s="70" t="s">
        <v>222</v>
      </c>
      <c r="D42" s="70" t="s">
        <v>223</v>
      </c>
      <c r="E42" s="70" t="s">
        <v>224</v>
      </c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4.4" thickBot="1" x14ac:dyDescent="0.3">
      <c r="A48" s="71"/>
      <c r="B48" s="72"/>
      <c r="C48" s="72"/>
      <c r="D48" s="72"/>
      <c r="E48" s="72"/>
    </row>
    <row r="49" spans="1:1" ht="13.8" x14ac:dyDescent="0.25">
      <c r="A49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40:E40"/>
    <mergeCell ref="A34:E34"/>
    <mergeCell ref="A37:E3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2.75" customHeight="1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5" workbookViewId="0">
      <selection activeCell="A19" sqref="A19:F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9" workbookViewId="0">
      <selection activeCell="A9"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3:E33"/>
    <mergeCell ref="A36:E36"/>
    <mergeCell ref="A39:E39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33:E33"/>
    <mergeCell ref="A36:E36"/>
    <mergeCell ref="A39:E39"/>
    <mergeCell ref="A15:B15"/>
    <mergeCell ref="A16:B16"/>
    <mergeCell ref="A17:B17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33:E33"/>
    <mergeCell ref="A36:E36"/>
    <mergeCell ref="A39:E39"/>
    <mergeCell ref="A15:B15"/>
    <mergeCell ref="A16:B16"/>
    <mergeCell ref="A17:B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92"/>
  <sheetViews>
    <sheetView workbookViewId="0">
      <pane xSplit="2" topLeftCell="C1" activePane="topRight" state="frozen"/>
      <selection pane="topRight" sqref="A1:XFD1048576"/>
    </sheetView>
  </sheetViews>
  <sheetFormatPr defaultColWidth="9.109375" defaultRowHeight="13.8" x14ac:dyDescent="0.25"/>
  <cols>
    <col min="1" max="1" width="9.109375" style="9"/>
    <col min="2" max="2" width="17.6640625" style="9" bestFit="1" customWidth="1"/>
    <col min="3" max="4" width="6.6640625" style="9" bestFit="1" customWidth="1"/>
    <col min="5" max="5" width="5.5546875" style="9" bestFit="1" customWidth="1"/>
    <col min="6" max="9" width="6.6640625" style="9" bestFit="1" customWidth="1"/>
    <col min="10" max="10" width="5.5546875" style="9" bestFit="1" customWidth="1"/>
    <col min="11" max="16" width="6.6640625" style="9" bestFit="1" customWidth="1"/>
    <col min="17" max="17" width="5.5546875" style="9" bestFit="1" customWidth="1"/>
    <col min="18" max="20" width="6.6640625" style="9" bestFit="1" customWidth="1"/>
    <col min="21" max="23" width="7" style="9" customWidth="1"/>
    <col min="24" max="24" width="7.109375" style="9" customWidth="1"/>
    <col min="25" max="25" width="12" style="9" bestFit="1" customWidth="1"/>
    <col min="26" max="27" width="7.6640625" style="9" bestFit="1" customWidth="1"/>
    <col min="28" max="29" width="9.109375" style="9"/>
    <col min="30" max="30" width="7" style="9" bestFit="1" customWidth="1"/>
    <col min="31" max="16384" width="9.109375" style="9"/>
  </cols>
  <sheetData>
    <row r="1" spans="1:27" x14ac:dyDescent="0.25">
      <c r="B1" s="5"/>
      <c r="C1" s="10" t="s">
        <v>159</v>
      </c>
      <c r="D1" s="10" t="s">
        <v>163</v>
      </c>
      <c r="E1" s="10" t="s">
        <v>57</v>
      </c>
      <c r="F1" s="10" t="s">
        <v>57</v>
      </c>
      <c r="G1" s="10" t="s">
        <v>57</v>
      </c>
      <c r="H1" s="10" t="s">
        <v>163</v>
      </c>
      <c r="I1" s="10" t="s">
        <v>57</v>
      </c>
      <c r="J1" s="10" t="s">
        <v>57</v>
      </c>
      <c r="K1" s="10" t="s">
        <v>57</v>
      </c>
      <c r="L1" s="10" t="s">
        <v>57</v>
      </c>
      <c r="M1" s="10" t="s">
        <v>57</v>
      </c>
      <c r="N1" s="10" t="s">
        <v>57</v>
      </c>
      <c r="O1" s="10" t="s">
        <v>57</v>
      </c>
      <c r="P1" s="10" t="s">
        <v>57</v>
      </c>
      <c r="Q1" s="10" t="s">
        <v>57</v>
      </c>
      <c r="R1" s="10" t="s">
        <v>57</v>
      </c>
      <c r="S1" s="10" t="s">
        <v>57</v>
      </c>
      <c r="T1" s="10" t="s">
        <v>57</v>
      </c>
      <c r="U1" s="10" t="s">
        <v>57</v>
      </c>
      <c r="V1" s="10" t="s">
        <v>164</v>
      </c>
      <c r="W1" s="10" t="s">
        <v>57</v>
      </c>
      <c r="X1" s="10" t="s">
        <v>57</v>
      </c>
      <c r="Y1" s="11"/>
      <c r="Z1" s="10"/>
      <c r="AA1" s="10"/>
    </row>
    <row r="2" spans="1:27" s="19" customFormat="1" ht="91.5" customHeight="1" x14ac:dyDescent="0.25">
      <c r="A2" s="130" t="s">
        <v>127</v>
      </c>
      <c r="B2" s="29"/>
      <c r="C2" s="48" t="s">
        <v>61</v>
      </c>
      <c r="D2" s="48" t="s">
        <v>62</v>
      </c>
      <c r="E2" s="48" t="s">
        <v>65</v>
      </c>
      <c r="F2" s="48" t="s">
        <v>66</v>
      </c>
      <c r="G2" s="48" t="s">
        <v>67</v>
      </c>
      <c r="H2" s="48" t="s">
        <v>68</v>
      </c>
      <c r="I2" s="116" t="s">
        <v>69</v>
      </c>
      <c r="J2" s="116" t="s">
        <v>70</v>
      </c>
      <c r="K2" s="117" t="s">
        <v>109</v>
      </c>
      <c r="L2" s="117" t="s">
        <v>112</v>
      </c>
      <c r="M2" s="117" t="s">
        <v>113</v>
      </c>
      <c r="N2" s="117" t="s">
        <v>150</v>
      </c>
      <c r="O2" s="117" t="s">
        <v>111</v>
      </c>
      <c r="P2" s="117" t="s">
        <v>110</v>
      </c>
      <c r="Q2" s="117" t="s">
        <v>119</v>
      </c>
      <c r="R2" s="42" t="s">
        <v>122</v>
      </c>
      <c r="S2" s="42" t="s">
        <v>116</v>
      </c>
      <c r="T2" s="42" t="s">
        <v>126</v>
      </c>
      <c r="U2" s="42" t="s">
        <v>117</v>
      </c>
      <c r="V2" s="42" t="s">
        <v>77</v>
      </c>
      <c r="W2" s="42" t="s">
        <v>168</v>
      </c>
      <c r="X2" s="42" t="s">
        <v>118</v>
      </c>
      <c r="Y2" s="49" t="s">
        <v>33</v>
      </c>
      <c r="Z2" s="50" t="s">
        <v>42</v>
      </c>
      <c r="AA2" s="51" t="s">
        <v>41</v>
      </c>
    </row>
    <row r="3" spans="1:27" s="21" customFormat="1" x14ac:dyDescent="0.25">
      <c r="A3" s="131"/>
      <c r="B3" s="34" t="s">
        <v>45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28"/>
      <c r="Z3" s="27"/>
      <c r="AA3" s="26"/>
    </row>
    <row r="4" spans="1:27" ht="14.4" x14ac:dyDescent="0.3">
      <c r="A4" s="131"/>
      <c r="B4" s="13" t="s">
        <v>0</v>
      </c>
      <c r="C4" s="10">
        <v>950</v>
      </c>
      <c r="D4" s="10">
        <v>1068</v>
      </c>
      <c r="E4" s="10">
        <v>883</v>
      </c>
      <c r="F4" s="10">
        <v>1639</v>
      </c>
      <c r="G4" s="10">
        <v>1200</v>
      </c>
      <c r="H4" s="10">
        <v>1200</v>
      </c>
      <c r="I4" s="10">
        <v>1504</v>
      </c>
      <c r="J4" s="10">
        <v>250</v>
      </c>
      <c r="K4" s="10">
        <v>720</v>
      </c>
      <c r="L4" s="39">
        <v>1260</v>
      </c>
      <c r="M4" s="39">
        <v>360</v>
      </c>
      <c r="N4" s="10">
        <v>970</v>
      </c>
      <c r="O4" s="39">
        <v>689</v>
      </c>
      <c r="P4" s="10">
        <v>1895</v>
      </c>
      <c r="Q4" s="10">
        <v>1049</v>
      </c>
      <c r="R4" s="10">
        <v>1123</v>
      </c>
      <c r="S4" s="10">
        <v>702</v>
      </c>
      <c r="T4" s="39">
        <v>896</v>
      </c>
      <c r="U4" s="10">
        <v>693</v>
      </c>
      <c r="V4" s="10">
        <v>2448</v>
      </c>
      <c r="W4" s="10">
        <v>1005</v>
      </c>
      <c r="X4" s="10">
        <v>960</v>
      </c>
      <c r="Y4" s="52">
        <f t="shared" ref="Y4:Y37" si="0">AVERAGE(C4:X4)</f>
        <v>1066.5454545454545</v>
      </c>
      <c r="Z4" s="37">
        <f t="shared" ref="Z4:Z9" si="1">MIN(C4:Y4)</f>
        <v>250</v>
      </c>
      <c r="AA4" s="38">
        <f t="shared" ref="AA4:AA9" si="2">MAX(C4:Y4)</f>
        <v>2448</v>
      </c>
    </row>
    <row r="5" spans="1:27" ht="14.4" x14ac:dyDescent="0.3">
      <c r="A5" s="131"/>
      <c r="B5" s="13" t="s">
        <v>1</v>
      </c>
      <c r="C5" s="10">
        <v>958</v>
      </c>
      <c r="D5" s="10">
        <v>1122</v>
      </c>
      <c r="E5" s="10">
        <v>888</v>
      </c>
      <c r="F5" s="10">
        <v>1795</v>
      </c>
      <c r="G5" s="10">
        <v>1200</v>
      </c>
      <c r="H5" s="10">
        <v>1200</v>
      </c>
      <c r="I5" s="10">
        <v>1504</v>
      </c>
      <c r="J5" s="10">
        <v>285</v>
      </c>
      <c r="K5" s="10">
        <v>720</v>
      </c>
      <c r="L5" s="10">
        <v>1260</v>
      </c>
      <c r="M5" s="39">
        <v>360</v>
      </c>
      <c r="N5" s="10">
        <v>970</v>
      </c>
      <c r="O5" s="10">
        <v>688</v>
      </c>
      <c r="P5" s="10">
        <v>1895</v>
      </c>
      <c r="Q5" s="10">
        <v>1039</v>
      </c>
      <c r="R5" s="10">
        <v>1125</v>
      </c>
      <c r="S5" s="10">
        <v>702</v>
      </c>
      <c r="T5" s="10">
        <v>987</v>
      </c>
      <c r="U5" s="10">
        <v>692</v>
      </c>
      <c r="V5" s="10">
        <v>2448</v>
      </c>
      <c r="W5" s="10">
        <v>1005</v>
      </c>
      <c r="X5" s="10">
        <v>96</v>
      </c>
      <c r="Y5" s="52">
        <f t="shared" si="0"/>
        <v>1042.6818181818182</v>
      </c>
      <c r="Z5" s="37">
        <f t="shared" si="1"/>
        <v>96</v>
      </c>
      <c r="AA5" s="38">
        <f t="shared" si="2"/>
        <v>2448</v>
      </c>
    </row>
    <row r="6" spans="1:27" ht="14.4" x14ac:dyDescent="0.3">
      <c r="A6" s="131"/>
      <c r="B6" s="13" t="s">
        <v>2</v>
      </c>
      <c r="C6" s="10">
        <v>952</v>
      </c>
      <c r="D6" s="10">
        <v>1018</v>
      </c>
      <c r="E6" s="10">
        <v>879</v>
      </c>
      <c r="F6" s="10">
        <v>1622</v>
      </c>
      <c r="G6" s="10">
        <v>1200</v>
      </c>
      <c r="H6" s="10">
        <v>1200</v>
      </c>
      <c r="I6" s="10">
        <v>1504</v>
      </c>
      <c r="J6" s="10">
        <v>267</v>
      </c>
      <c r="K6" s="10">
        <v>720</v>
      </c>
      <c r="L6" s="10">
        <v>1260</v>
      </c>
      <c r="M6" s="39">
        <v>360</v>
      </c>
      <c r="N6" s="10">
        <v>970</v>
      </c>
      <c r="O6" s="10">
        <v>675</v>
      </c>
      <c r="P6" s="10">
        <v>1895</v>
      </c>
      <c r="Q6" s="10">
        <v>1041</v>
      </c>
      <c r="R6" s="10">
        <v>1150</v>
      </c>
      <c r="S6" s="10">
        <v>702</v>
      </c>
      <c r="T6" s="10">
        <v>957</v>
      </c>
      <c r="U6" s="10">
        <v>688</v>
      </c>
      <c r="V6" s="10">
        <v>2448</v>
      </c>
      <c r="W6" s="10">
        <v>828</v>
      </c>
      <c r="X6" s="10">
        <v>955</v>
      </c>
      <c r="Y6" s="52">
        <f t="shared" si="0"/>
        <v>1058.6818181818182</v>
      </c>
      <c r="Z6" s="37">
        <f t="shared" si="1"/>
        <v>267</v>
      </c>
      <c r="AA6" s="38">
        <f t="shared" si="2"/>
        <v>2448</v>
      </c>
    </row>
    <row r="7" spans="1:27" ht="14.4" x14ac:dyDescent="0.3">
      <c r="A7" s="131"/>
      <c r="B7" s="13" t="s">
        <v>72</v>
      </c>
      <c r="C7" s="10">
        <v>952</v>
      </c>
      <c r="D7" s="10">
        <v>1176</v>
      </c>
      <c r="E7" s="10">
        <v>878</v>
      </c>
      <c r="F7" s="10">
        <v>1618</v>
      </c>
      <c r="G7" s="10">
        <v>1207</v>
      </c>
      <c r="H7" s="10">
        <v>1200</v>
      </c>
      <c r="I7" s="10">
        <v>1504</v>
      </c>
      <c r="J7" s="10">
        <v>312</v>
      </c>
      <c r="K7" s="10">
        <v>720</v>
      </c>
      <c r="L7" s="10">
        <v>1260</v>
      </c>
      <c r="M7" s="39">
        <v>360</v>
      </c>
      <c r="N7" s="10">
        <v>970</v>
      </c>
      <c r="O7" s="10">
        <v>665</v>
      </c>
      <c r="P7" s="10">
        <v>1895</v>
      </c>
      <c r="Q7" s="10"/>
      <c r="R7" s="10">
        <v>1086</v>
      </c>
      <c r="S7" s="10">
        <v>702</v>
      </c>
      <c r="T7" s="10">
        <v>896</v>
      </c>
      <c r="U7" s="10">
        <v>695</v>
      </c>
      <c r="V7" s="10">
        <v>2448</v>
      </c>
      <c r="W7" s="10">
        <v>785</v>
      </c>
      <c r="X7" s="10">
        <v>950</v>
      </c>
      <c r="Y7" s="52">
        <f t="shared" si="0"/>
        <v>1060.9047619047619</v>
      </c>
      <c r="Z7" s="37">
        <f t="shared" si="1"/>
        <v>312</v>
      </c>
      <c r="AA7" s="38">
        <f t="shared" si="2"/>
        <v>2448</v>
      </c>
    </row>
    <row r="8" spans="1:27" ht="14.4" x14ac:dyDescent="0.3">
      <c r="A8" s="131"/>
      <c r="B8" s="13" t="s">
        <v>3</v>
      </c>
      <c r="C8" s="10">
        <v>952</v>
      </c>
      <c r="D8" s="10">
        <v>1057</v>
      </c>
      <c r="E8" s="10">
        <v>880</v>
      </c>
      <c r="F8" s="10">
        <v>1733</v>
      </c>
      <c r="G8" s="10">
        <v>1215</v>
      </c>
      <c r="H8" s="10">
        <v>1150</v>
      </c>
      <c r="I8" s="10">
        <v>1504</v>
      </c>
      <c r="J8" s="10">
        <v>317</v>
      </c>
      <c r="K8" s="10">
        <v>720</v>
      </c>
      <c r="L8" s="10">
        <v>1260</v>
      </c>
      <c r="M8" s="39">
        <v>360</v>
      </c>
      <c r="N8" s="10">
        <v>970</v>
      </c>
      <c r="O8" s="10">
        <v>682</v>
      </c>
      <c r="P8" s="10">
        <v>1895</v>
      </c>
      <c r="Q8" s="10">
        <v>680</v>
      </c>
      <c r="R8" s="10">
        <v>1120</v>
      </c>
      <c r="S8" s="10">
        <v>702</v>
      </c>
      <c r="T8" s="10">
        <v>897</v>
      </c>
      <c r="U8" s="10">
        <v>966</v>
      </c>
      <c r="V8" s="10">
        <v>2448</v>
      </c>
      <c r="W8" s="10">
        <v>829</v>
      </c>
      <c r="X8" s="10">
        <v>950</v>
      </c>
      <c r="Y8" s="52">
        <f t="shared" si="0"/>
        <v>1058.5</v>
      </c>
      <c r="Z8" s="37">
        <f t="shared" si="1"/>
        <v>317</v>
      </c>
      <c r="AA8" s="38">
        <f t="shared" si="2"/>
        <v>2448</v>
      </c>
    </row>
    <row r="9" spans="1:27" ht="14.4" x14ac:dyDescent="0.3">
      <c r="A9" s="131"/>
      <c r="B9" s="13" t="s">
        <v>4</v>
      </c>
      <c r="C9" s="10">
        <v>2180</v>
      </c>
      <c r="D9" s="10">
        <v>1648</v>
      </c>
      <c r="E9" s="10">
        <v>1301</v>
      </c>
      <c r="F9" s="10">
        <v>2548</v>
      </c>
      <c r="G9" s="10">
        <v>2446</v>
      </c>
      <c r="H9" s="10">
        <v>2500</v>
      </c>
      <c r="I9" s="10">
        <v>1504</v>
      </c>
      <c r="J9" s="10">
        <v>976</v>
      </c>
      <c r="K9" s="10">
        <v>720</v>
      </c>
      <c r="L9" s="10">
        <v>1260</v>
      </c>
      <c r="M9" s="39">
        <v>600</v>
      </c>
      <c r="N9" s="10">
        <v>970</v>
      </c>
      <c r="O9" s="10">
        <v>1778</v>
      </c>
      <c r="P9" s="10">
        <v>1895</v>
      </c>
      <c r="Q9" s="10">
        <v>1111</v>
      </c>
      <c r="R9" s="10">
        <v>3210</v>
      </c>
      <c r="S9" s="10">
        <v>702</v>
      </c>
      <c r="T9" s="10">
        <v>3202</v>
      </c>
      <c r="U9" s="10">
        <v>2180</v>
      </c>
      <c r="V9" s="10">
        <v>4887</v>
      </c>
      <c r="W9" s="10">
        <v>3292</v>
      </c>
      <c r="X9" s="10">
        <v>2885</v>
      </c>
      <c r="Y9" s="52">
        <f t="shared" si="0"/>
        <v>1990.6818181818182</v>
      </c>
      <c r="Z9" s="37">
        <f t="shared" si="1"/>
        <v>600</v>
      </c>
      <c r="AA9" s="38">
        <f t="shared" si="2"/>
        <v>4887</v>
      </c>
    </row>
    <row r="10" spans="1:27" ht="14.4" x14ac:dyDescent="0.3">
      <c r="A10" s="131"/>
      <c r="B10" s="30" t="s">
        <v>46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52"/>
      <c r="Z10" s="37"/>
      <c r="AA10" s="38"/>
    </row>
    <row r="11" spans="1:27" ht="14.4" x14ac:dyDescent="0.3">
      <c r="A11" s="131"/>
      <c r="B11" s="13" t="s">
        <v>9</v>
      </c>
      <c r="C11" s="10">
        <v>405</v>
      </c>
      <c r="D11" s="10">
        <v>597</v>
      </c>
      <c r="E11" s="10">
        <v>660</v>
      </c>
      <c r="F11" s="10">
        <v>470</v>
      </c>
      <c r="G11" s="10">
        <v>395</v>
      </c>
      <c r="H11" s="10">
        <v>507</v>
      </c>
      <c r="I11" s="10">
        <v>1287</v>
      </c>
      <c r="J11" s="10">
        <v>119</v>
      </c>
      <c r="K11" s="10">
        <v>380</v>
      </c>
      <c r="L11" s="39">
        <v>1360</v>
      </c>
      <c r="M11" s="39">
        <v>270</v>
      </c>
      <c r="N11" s="10">
        <v>1182</v>
      </c>
      <c r="O11" s="39">
        <v>362</v>
      </c>
      <c r="P11" s="10">
        <v>980</v>
      </c>
      <c r="Q11" s="10">
        <v>464</v>
      </c>
      <c r="R11" s="10">
        <v>397</v>
      </c>
      <c r="S11" s="10">
        <v>538</v>
      </c>
      <c r="T11" s="39">
        <v>370</v>
      </c>
      <c r="U11" s="10">
        <v>278</v>
      </c>
      <c r="V11" s="10">
        <v>1440</v>
      </c>
      <c r="W11" s="10">
        <v>312</v>
      </c>
      <c r="X11" s="10">
        <v>450</v>
      </c>
      <c r="Y11" s="52">
        <f t="shared" si="0"/>
        <v>601.0454545454545</v>
      </c>
      <c r="Z11" s="37">
        <f t="shared" ref="Z11:Z18" si="3">MIN(C11:Y11)</f>
        <v>119</v>
      </c>
      <c r="AA11" s="38">
        <f t="shared" ref="AA11:AA18" si="4">MAX(C11:Y11)</f>
        <v>1440</v>
      </c>
    </row>
    <row r="12" spans="1:27" ht="14.4" x14ac:dyDescent="0.3">
      <c r="A12" s="131"/>
      <c r="B12" s="13" t="s">
        <v>10</v>
      </c>
      <c r="C12" s="10">
        <v>390</v>
      </c>
      <c r="D12" s="10">
        <v>630</v>
      </c>
      <c r="E12" s="10">
        <v>661</v>
      </c>
      <c r="F12" s="10">
        <v>478</v>
      </c>
      <c r="G12" s="10">
        <v>394</v>
      </c>
      <c r="H12" s="10">
        <v>594</v>
      </c>
      <c r="I12" s="10">
        <v>1287</v>
      </c>
      <c r="J12" s="10">
        <v>119</v>
      </c>
      <c r="K12" s="10">
        <v>380</v>
      </c>
      <c r="L12" s="10">
        <v>1360</v>
      </c>
      <c r="M12" s="10">
        <v>270</v>
      </c>
      <c r="N12" s="10">
        <v>1182</v>
      </c>
      <c r="O12" s="10">
        <v>422</v>
      </c>
      <c r="P12" s="10">
        <v>980</v>
      </c>
      <c r="Q12" s="10">
        <v>440</v>
      </c>
      <c r="R12" s="10">
        <v>434</v>
      </c>
      <c r="S12" s="10">
        <v>538</v>
      </c>
      <c r="T12" s="10">
        <v>372</v>
      </c>
      <c r="U12" s="10">
        <v>287</v>
      </c>
      <c r="V12" s="10">
        <v>1500</v>
      </c>
      <c r="W12" s="10">
        <v>251</v>
      </c>
      <c r="X12" s="10">
        <v>450</v>
      </c>
      <c r="Y12" s="52">
        <f t="shared" si="0"/>
        <v>609.9545454545455</v>
      </c>
      <c r="Z12" s="37">
        <f t="shared" si="3"/>
        <v>119</v>
      </c>
      <c r="AA12" s="38">
        <f t="shared" si="4"/>
        <v>1500</v>
      </c>
    </row>
    <row r="13" spans="1:27" ht="14.4" x14ac:dyDescent="0.3">
      <c r="A13" s="131"/>
      <c r="B13" s="13" t="s">
        <v>6</v>
      </c>
      <c r="C13" s="10">
        <v>425</v>
      </c>
      <c r="D13" s="10">
        <v>624</v>
      </c>
      <c r="E13" s="10">
        <v>662</v>
      </c>
      <c r="F13" s="10">
        <v>514</v>
      </c>
      <c r="G13" s="10">
        <v>420</v>
      </c>
      <c r="H13" s="10">
        <v>547</v>
      </c>
      <c r="I13" s="10">
        <v>1287</v>
      </c>
      <c r="J13" s="10">
        <v>118</v>
      </c>
      <c r="K13" s="10">
        <v>380</v>
      </c>
      <c r="L13" s="10">
        <v>1360</v>
      </c>
      <c r="M13" s="10">
        <v>270</v>
      </c>
      <c r="N13" s="10">
        <v>1182</v>
      </c>
      <c r="O13" s="10">
        <v>366</v>
      </c>
      <c r="P13" s="10">
        <v>980</v>
      </c>
      <c r="Q13" s="10">
        <v>220</v>
      </c>
      <c r="R13" s="10">
        <v>438</v>
      </c>
      <c r="S13" s="10">
        <v>548</v>
      </c>
      <c r="T13" s="10">
        <v>411</v>
      </c>
      <c r="U13" s="10">
        <v>303</v>
      </c>
      <c r="V13" s="10">
        <v>1440</v>
      </c>
      <c r="W13" s="10">
        <v>400</v>
      </c>
      <c r="X13" s="10">
        <v>420</v>
      </c>
      <c r="Y13" s="52">
        <f t="shared" si="0"/>
        <v>605.22727272727275</v>
      </c>
      <c r="Z13" s="37">
        <f t="shared" si="3"/>
        <v>118</v>
      </c>
      <c r="AA13" s="38">
        <f t="shared" si="4"/>
        <v>1440</v>
      </c>
    </row>
    <row r="14" spans="1:27" ht="14.4" x14ac:dyDescent="0.3">
      <c r="A14" s="131"/>
      <c r="B14" s="13" t="s">
        <v>7</v>
      </c>
      <c r="C14" s="10">
        <v>50</v>
      </c>
      <c r="D14" s="10">
        <v>18</v>
      </c>
      <c r="E14" s="10">
        <v>6</v>
      </c>
      <c r="F14" s="10">
        <v>52</v>
      </c>
      <c r="G14" s="10">
        <v>345</v>
      </c>
      <c r="H14" s="10">
        <v>85</v>
      </c>
      <c r="I14" s="10">
        <v>10</v>
      </c>
      <c r="J14" s="10">
        <v>5</v>
      </c>
      <c r="K14" s="10">
        <v>380</v>
      </c>
      <c r="L14" s="10">
        <v>125</v>
      </c>
      <c r="M14" s="10">
        <v>270</v>
      </c>
      <c r="N14" s="10">
        <v>101</v>
      </c>
      <c r="O14" s="10">
        <v>8</v>
      </c>
      <c r="P14" s="10">
        <v>980</v>
      </c>
      <c r="Q14" s="10">
        <v>222</v>
      </c>
      <c r="R14" s="10">
        <v>90</v>
      </c>
      <c r="S14" s="10">
        <v>542</v>
      </c>
      <c r="T14" s="40">
        <v>411</v>
      </c>
      <c r="U14" s="10">
        <v>285</v>
      </c>
      <c r="V14" s="10">
        <v>90</v>
      </c>
      <c r="W14" s="10">
        <v>288</v>
      </c>
      <c r="X14" s="10">
        <v>65</v>
      </c>
      <c r="Y14" s="52">
        <f t="shared" si="0"/>
        <v>201.27272727272728</v>
      </c>
      <c r="Z14" s="37">
        <f t="shared" si="3"/>
        <v>5</v>
      </c>
      <c r="AA14" s="38">
        <f t="shared" si="4"/>
        <v>980</v>
      </c>
    </row>
    <row r="15" spans="1:27" ht="14.4" x14ac:dyDescent="0.3">
      <c r="A15" s="131"/>
      <c r="B15" s="13" t="s">
        <v>18</v>
      </c>
      <c r="C15" s="10">
        <v>385</v>
      </c>
      <c r="D15" s="10">
        <v>632</v>
      </c>
      <c r="E15" s="10">
        <v>665</v>
      </c>
      <c r="F15" s="10">
        <v>470</v>
      </c>
      <c r="G15" s="10">
        <v>392</v>
      </c>
      <c r="H15" s="10">
        <v>506</v>
      </c>
      <c r="I15" s="10">
        <v>1287</v>
      </c>
      <c r="J15" s="10">
        <v>119</v>
      </c>
      <c r="K15" s="10">
        <v>380</v>
      </c>
      <c r="L15" s="10">
        <v>1360</v>
      </c>
      <c r="M15" s="10">
        <v>270</v>
      </c>
      <c r="N15" s="10">
        <v>1182</v>
      </c>
      <c r="O15" s="10">
        <v>369</v>
      </c>
      <c r="P15" s="10">
        <v>980</v>
      </c>
      <c r="Q15" s="10">
        <v>195</v>
      </c>
      <c r="R15" s="10">
        <v>395</v>
      </c>
      <c r="S15" s="10">
        <v>539</v>
      </c>
      <c r="T15" s="10">
        <v>380</v>
      </c>
      <c r="U15" s="10">
        <v>286</v>
      </c>
      <c r="V15" s="10">
        <v>1440</v>
      </c>
      <c r="W15" s="10">
        <v>355</v>
      </c>
      <c r="X15" s="10">
        <v>435</v>
      </c>
      <c r="Y15" s="52">
        <f t="shared" si="0"/>
        <v>591.90909090909088</v>
      </c>
      <c r="Z15" s="37">
        <f t="shared" si="3"/>
        <v>119</v>
      </c>
      <c r="AA15" s="38">
        <f t="shared" si="4"/>
        <v>1440</v>
      </c>
    </row>
    <row r="16" spans="1:27" ht="14.4" x14ac:dyDescent="0.3">
      <c r="A16" s="131"/>
      <c r="B16" s="13" t="s">
        <v>20</v>
      </c>
      <c r="C16" s="10"/>
      <c r="D16" s="10"/>
      <c r="E16" s="10"/>
      <c r="F16" s="10"/>
      <c r="G16" s="10"/>
      <c r="H16" s="10"/>
      <c r="I16" s="10"/>
      <c r="J16" s="10"/>
      <c r="K16" s="10">
        <v>380</v>
      </c>
      <c r="L16" s="115"/>
      <c r="M16" s="10"/>
      <c r="N16" s="10"/>
      <c r="O16" s="10"/>
      <c r="P16" s="10"/>
      <c r="Q16" s="10"/>
      <c r="R16" s="10"/>
      <c r="S16" s="10">
        <v>783</v>
      </c>
      <c r="T16" s="10">
        <v>371</v>
      </c>
      <c r="U16" s="10"/>
      <c r="V16" s="10"/>
      <c r="W16" s="10"/>
      <c r="X16" s="10"/>
      <c r="Y16" s="52">
        <f t="shared" si="0"/>
        <v>511.33333333333331</v>
      </c>
      <c r="Z16" s="37">
        <f t="shared" si="3"/>
        <v>371</v>
      </c>
      <c r="AA16" s="38">
        <f t="shared" si="4"/>
        <v>783</v>
      </c>
    </row>
    <row r="17" spans="1:27" ht="14.4" x14ac:dyDescent="0.3">
      <c r="A17" s="131"/>
      <c r="B17" s="13" t="s">
        <v>19</v>
      </c>
      <c r="C17" s="10">
        <v>425</v>
      </c>
      <c r="D17" s="10">
        <v>1164</v>
      </c>
      <c r="E17" s="10">
        <v>696</v>
      </c>
      <c r="F17" s="10">
        <v>1039</v>
      </c>
      <c r="G17" s="10">
        <v>560</v>
      </c>
      <c r="H17" s="10">
        <v>1231</v>
      </c>
      <c r="I17" s="10">
        <v>1287</v>
      </c>
      <c r="J17" s="10">
        <v>569</v>
      </c>
      <c r="K17" s="10">
        <v>380</v>
      </c>
      <c r="L17" s="10">
        <v>1360</v>
      </c>
      <c r="M17" s="10">
        <v>270</v>
      </c>
      <c r="N17" s="10">
        <v>1182</v>
      </c>
      <c r="O17" s="10">
        <v>422</v>
      </c>
      <c r="P17" s="10">
        <v>981</v>
      </c>
      <c r="Q17" s="10">
        <v>665</v>
      </c>
      <c r="R17" s="10">
        <v>555</v>
      </c>
      <c r="S17" s="10">
        <v>538</v>
      </c>
      <c r="T17" s="10">
        <v>683</v>
      </c>
      <c r="U17" s="10">
        <v>634</v>
      </c>
      <c r="V17" s="10">
        <v>1904</v>
      </c>
      <c r="W17" s="10">
        <v>2005</v>
      </c>
      <c r="X17" s="10">
        <v>620</v>
      </c>
      <c r="Y17" s="52">
        <f t="shared" si="0"/>
        <v>871.36363636363637</v>
      </c>
      <c r="Z17" s="37">
        <f t="shared" si="3"/>
        <v>270</v>
      </c>
      <c r="AA17" s="38">
        <f t="shared" si="4"/>
        <v>2005</v>
      </c>
    </row>
    <row r="18" spans="1:27" ht="14.4" x14ac:dyDescent="0.3">
      <c r="A18" s="131"/>
      <c r="B18" s="13" t="s">
        <v>17</v>
      </c>
      <c r="C18" s="10">
        <v>390</v>
      </c>
      <c r="D18" s="10">
        <v>601</v>
      </c>
      <c r="E18" s="10">
        <v>662</v>
      </c>
      <c r="F18" s="10">
        <v>470</v>
      </c>
      <c r="G18" s="10">
        <v>389</v>
      </c>
      <c r="H18" s="10">
        <v>505</v>
      </c>
      <c r="I18" s="10">
        <v>1287</v>
      </c>
      <c r="J18" s="10">
        <v>119</v>
      </c>
      <c r="K18" s="10">
        <v>380</v>
      </c>
      <c r="L18" s="10">
        <v>1360</v>
      </c>
      <c r="M18" s="10">
        <v>270</v>
      </c>
      <c r="N18" s="10">
        <v>1182</v>
      </c>
      <c r="O18" s="10">
        <v>361</v>
      </c>
      <c r="P18" s="10">
        <v>679</v>
      </c>
      <c r="Q18" s="10">
        <v>415</v>
      </c>
      <c r="R18" s="10">
        <v>393</v>
      </c>
      <c r="S18" s="10">
        <v>538</v>
      </c>
      <c r="T18" s="10">
        <v>369</v>
      </c>
      <c r="U18" s="10">
        <v>285</v>
      </c>
      <c r="V18" s="10">
        <v>1440</v>
      </c>
      <c r="W18" s="10">
        <v>315</v>
      </c>
      <c r="X18" s="10">
        <v>440</v>
      </c>
      <c r="Y18" s="52">
        <f t="shared" si="0"/>
        <v>584.09090909090912</v>
      </c>
      <c r="Z18" s="37">
        <f t="shared" si="3"/>
        <v>119</v>
      </c>
      <c r="AA18" s="38">
        <f t="shared" si="4"/>
        <v>1440</v>
      </c>
    </row>
    <row r="19" spans="1:27" ht="14.4" x14ac:dyDescent="0.3">
      <c r="A19" s="131"/>
      <c r="B19" s="30" t="s">
        <v>50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52"/>
      <c r="Z19" s="37"/>
      <c r="AA19" s="38"/>
    </row>
    <row r="20" spans="1:27" ht="14.4" x14ac:dyDescent="0.3">
      <c r="A20" s="131"/>
      <c r="B20" s="13" t="s">
        <v>5</v>
      </c>
      <c r="C20" s="10">
        <v>90</v>
      </c>
      <c r="D20" s="10">
        <v>47</v>
      </c>
      <c r="E20" s="10">
        <v>33</v>
      </c>
      <c r="F20" s="10">
        <v>66</v>
      </c>
      <c r="G20" s="10">
        <v>25</v>
      </c>
      <c r="H20" s="10">
        <v>38</v>
      </c>
      <c r="I20" s="10">
        <v>32</v>
      </c>
      <c r="J20" s="10">
        <v>29</v>
      </c>
      <c r="K20" s="10">
        <v>60</v>
      </c>
      <c r="L20" s="10">
        <v>2</v>
      </c>
      <c r="M20" s="10">
        <v>12</v>
      </c>
      <c r="N20" s="10">
        <v>20</v>
      </c>
      <c r="O20" s="10">
        <v>63</v>
      </c>
      <c r="P20" s="10">
        <v>8</v>
      </c>
      <c r="Q20" s="10">
        <v>76</v>
      </c>
      <c r="R20" s="10">
        <v>145</v>
      </c>
      <c r="S20" s="10">
        <v>48</v>
      </c>
      <c r="T20" s="39">
        <v>137</v>
      </c>
      <c r="U20" s="10">
        <v>45</v>
      </c>
      <c r="V20" s="10">
        <v>217</v>
      </c>
      <c r="W20" s="10">
        <v>35</v>
      </c>
      <c r="X20" s="10">
        <v>80</v>
      </c>
      <c r="Y20" s="52">
        <f t="shared" si="0"/>
        <v>59.454545454545453</v>
      </c>
      <c r="Z20" s="37">
        <f>MIN(C20:Y20)</f>
        <v>2</v>
      </c>
      <c r="AA20" s="38">
        <f>MAX(C20:Y20)</f>
        <v>217</v>
      </c>
    </row>
    <row r="21" spans="1:27" ht="14.4" x14ac:dyDescent="0.3">
      <c r="A21" s="131"/>
      <c r="B21" s="13" t="s">
        <v>13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>
        <v>180</v>
      </c>
      <c r="N21" s="10">
        <v>50</v>
      </c>
      <c r="O21" s="10">
        <v>237</v>
      </c>
      <c r="P21" s="10">
        <v>154</v>
      </c>
      <c r="Q21" s="10"/>
      <c r="R21" s="10">
        <v>569</v>
      </c>
      <c r="S21" s="10"/>
      <c r="T21" s="10">
        <v>427</v>
      </c>
      <c r="U21" s="10">
        <v>304</v>
      </c>
      <c r="V21" s="10"/>
      <c r="W21" s="10"/>
      <c r="X21" s="10">
        <v>500</v>
      </c>
      <c r="Y21" s="52">
        <f t="shared" si="0"/>
        <v>302.625</v>
      </c>
      <c r="Z21" s="37">
        <f>MIN(C21:Y21)</f>
        <v>50</v>
      </c>
      <c r="AA21" s="38">
        <f>MAX(C21:Y21)</f>
        <v>569</v>
      </c>
    </row>
    <row r="22" spans="1:27" ht="14.4" x14ac:dyDescent="0.3">
      <c r="A22" s="131"/>
      <c r="B22" s="13" t="s">
        <v>15</v>
      </c>
      <c r="C22" s="10">
        <v>55</v>
      </c>
      <c r="D22" s="10">
        <v>34</v>
      </c>
      <c r="E22" s="10">
        <v>10</v>
      </c>
      <c r="F22" s="10"/>
      <c r="G22" s="10"/>
      <c r="H22" s="10">
        <v>23</v>
      </c>
      <c r="I22" s="10">
        <v>6</v>
      </c>
      <c r="J22" s="10"/>
      <c r="K22" s="10">
        <v>50</v>
      </c>
      <c r="L22" s="10">
        <v>11</v>
      </c>
      <c r="M22" s="10"/>
      <c r="N22" s="10"/>
      <c r="O22" s="10">
        <v>34</v>
      </c>
      <c r="P22" s="10">
        <v>26</v>
      </c>
      <c r="Q22" s="10"/>
      <c r="R22" s="10">
        <v>61</v>
      </c>
      <c r="S22" s="10">
        <v>12</v>
      </c>
      <c r="T22" s="10">
        <v>56</v>
      </c>
      <c r="U22" s="10">
        <v>37</v>
      </c>
      <c r="V22" s="10">
        <v>102</v>
      </c>
      <c r="W22" s="10">
        <v>53</v>
      </c>
      <c r="X22" s="10">
        <v>70</v>
      </c>
      <c r="Y22" s="52">
        <f t="shared" si="0"/>
        <v>40</v>
      </c>
      <c r="Z22" s="37">
        <f>MIN(C22:Y22)</f>
        <v>6</v>
      </c>
      <c r="AA22" s="38">
        <f>MAX(C22:Y22)</f>
        <v>102</v>
      </c>
    </row>
    <row r="23" spans="1:27" ht="14.4" x14ac:dyDescent="0.3">
      <c r="A23" s="131"/>
      <c r="B23" s="13" t="s">
        <v>31</v>
      </c>
      <c r="C23" s="10"/>
      <c r="D23" s="10"/>
      <c r="E23" s="10"/>
      <c r="F23" s="10"/>
      <c r="G23" s="10"/>
      <c r="H23" s="10">
        <v>15</v>
      </c>
      <c r="I23" s="10"/>
      <c r="J23" s="10"/>
      <c r="K23" s="10">
        <v>20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52">
        <f t="shared" si="0"/>
        <v>17.5</v>
      </c>
      <c r="Z23" s="37">
        <f>MIN(C23:Y23)</f>
        <v>15</v>
      </c>
      <c r="AA23" s="38">
        <f>MAX(C23:Y23)</f>
        <v>20</v>
      </c>
    </row>
    <row r="24" spans="1:27" ht="14.4" x14ac:dyDescent="0.3">
      <c r="A24" s="131"/>
      <c r="B24" s="13" t="s">
        <v>53</v>
      </c>
      <c r="C24" s="10">
        <v>75</v>
      </c>
      <c r="D24" s="10">
        <v>35</v>
      </c>
      <c r="E24" s="10">
        <v>13</v>
      </c>
      <c r="F24" s="10">
        <v>46</v>
      </c>
      <c r="G24" s="10">
        <v>30</v>
      </c>
      <c r="H24" s="10">
        <v>23</v>
      </c>
      <c r="I24" s="10">
        <v>5</v>
      </c>
      <c r="J24" s="10">
        <v>5</v>
      </c>
      <c r="K24" s="10">
        <v>60</v>
      </c>
      <c r="L24" s="10">
        <v>10</v>
      </c>
      <c r="M24" s="10">
        <v>5</v>
      </c>
      <c r="N24" s="10">
        <v>12</v>
      </c>
      <c r="O24" s="10">
        <v>10</v>
      </c>
      <c r="P24" s="10">
        <v>13</v>
      </c>
      <c r="Q24" s="10"/>
      <c r="R24" s="10">
        <v>68</v>
      </c>
      <c r="S24" s="10"/>
      <c r="T24" s="10">
        <v>53</v>
      </c>
      <c r="U24" s="10">
        <v>21</v>
      </c>
      <c r="V24" s="10">
        <v>30</v>
      </c>
      <c r="W24" s="10">
        <v>25</v>
      </c>
      <c r="X24" s="10">
        <v>50</v>
      </c>
      <c r="Y24" s="52">
        <f t="shared" si="0"/>
        <v>29.45</v>
      </c>
      <c r="Z24" s="37">
        <f>MIN(C24:Y24)</f>
        <v>5</v>
      </c>
      <c r="AA24" s="38">
        <f>MAX(C24:Y24)</f>
        <v>75</v>
      </c>
    </row>
    <row r="25" spans="1:27" ht="14.4" x14ac:dyDescent="0.3">
      <c r="A25" s="131"/>
      <c r="B25" s="30" t="s">
        <v>49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52"/>
      <c r="Z25" s="37"/>
      <c r="AA25" s="38"/>
    </row>
    <row r="26" spans="1:27" ht="14.4" x14ac:dyDescent="0.3">
      <c r="A26" s="131"/>
      <c r="B26" s="13" t="s">
        <v>21</v>
      </c>
      <c r="C26" s="10">
        <v>225</v>
      </c>
      <c r="D26" s="10">
        <v>82</v>
      </c>
      <c r="E26" s="10"/>
      <c r="F26" s="10"/>
      <c r="G26" s="10">
        <v>120</v>
      </c>
      <c r="H26" s="10">
        <v>350</v>
      </c>
      <c r="I26" s="10">
        <v>7</v>
      </c>
      <c r="J26" s="10"/>
      <c r="K26" s="10">
        <v>145</v>
      </c>
      <c r="L26" s="39">
        <v>61</v>
      </c>
      <c r="M26" s="39">
        <v>60</v>
      </c>
      <c r="N26" s="10">
        <v>80</v>
      </c>
      <c r="O26" s="39">
        <v>224</v>
      </c>
      <c r="P26" s="10">
        <v>24</v>
      </c>
      <c r="Q26" s="10"/>
      <c r="R26" s="10">
        <v>260</v>
      </c>
      <c r="S26" s="10">
        <v>247</v>
      </c>
      <c r="T26" s="10">
        <v>234</v>
      </c>
      <c r="U26" s="10">
        <v>143</v>
      </c>
      <c r="V26" s="10">
        <v>723</v>
      </c>
      <c r="W26" s="10"/>
      <c r="X26" s="10">
        <v>110</v>
      </c>
      <c r="Y26" s="52">
        <f t="shared" si="0"/>
        <v>182.05882352941177</v>
      </c>
      <c r="Z26" s="37">
        <f>MIN(C26:Y26)</f>
        <v>7</v>
      </c>
      <c r="AA26" s="38">
        <f>MAX(C26:Y26)</f>
        <v>723</v>
      </c>
    </row>
    <row r="27" spans="1:27" ht="14.4" x14ac:dyDescent="0.3">
      <c r="A27" s="131"/>
      <c r="B27" s="13" t="s">
        <v>22</v>
      </c>
      <c r="C27" s="10">
        <v>220</v>
      </c>
      <c r="D27" s="10">
        <v>82</v>
      </c>
      <c r="E27" s="10"/>
      <c r="F27" s="10"/>
      <c r="G27" s="10">
        <v>120</v>
      </c>
      <c r="H27" s="10">
        <v>350</v>
      </c>
      <c r="I27" s="10">
        <v>7</v>
      </c>
      <c r="J27" s="10"/>
      <c r="K27" s="10">
        <v>145</v>
      </c>
      <c r="L27" s="10">
        <v>60</v>
      </c>
      <c r="M27" s="10">
        <v>60</v>
      </c>
      <c r="N27" s="10">
        <v>80</v>
      </c>
      <c r="O27" s="10">
        <v>221</v>
      </c>
      <c r="P27" s="10">
        <v>16</v>
      </c>
      <c r="Q27" s="10"/>
      <c r="R27" s="10">
        <v>260</v>
      </c>
      <c r="S27" s="10">
        <v>247</v>
      </c>
      <c r="T27" s="10">
        <v>234</v>
      </c>
      <c r="U27" s="10">
        <v>142</v>
      </c>
      <c r="V27" s="10">
        <v>723</v>
      </c>
      <c r="W27" s="10"/>
      <c r="X27" s="10">
        <v>110</v>
      </c>
      <c r="Y27" s="52">
        <f t="shared" si="0"/>
        <v>181</v>
      </c>
      <c r="Z27" s="37">
        <f>MIN(C27:Y27)</f>
        <v>7</v>
      </c>
      <c r="AA27" s="38">
        <f>MAX(C27:Y27)</f>
        <v>723</v>
      </c>
    </row>
    <row r="28" spans="1:27" ht="14.4" x14ac:dyDescent="0.3">
      <c r="A28" s="131"/>
      <c r="B28" s="13" t="s">
        <v>16</v>
      </c>
      <c r="C28" s="10">
        <v>220</v>
      </c>
      <c r="D28" s="10">
        <v>82</v>
      </c>
      <c r="E28" s="10"/>
      <c r="F28" s="10"/>
      <c r="G28" s="10">
        <v>120</v>
      </c>
      <c r="H28" s="10">
        <v>350</v>
      </c>
      <c r="I28" s="10">
        <v>7</v>
      </c>
      <c r="J28" s="10"/>
      <c r="K28" s="10">
        <v>145</v>
      </c>
      <c r="L28" s="10">
        <v>60</v>
      </c>
      <c r="M28" s="10">
        <v>60</v>
      </c>
      <c r="N28" s="10">
        <v>80</v>
      </c>
      <c r="O28" s="10">
        <v>223</v>
      </c>
      <c r="P28" s="10">
        <v>16</v>
      </c>
      <c r="Q28" s="10"/>
      <c r="R28" s="10">
        <v>260</v>
      </c>
      <c r="S28" s="10">
        <v>247</v>
      </c>
      <c r="T28" s="10">
        <v>234</v>
      </c>
      <c r="U28" s="10">
        <v>142</v>
      </c>
      <c r="V28" s="10">
        <v>723</v>
      </c>
      <c r="W28" s="10"/>
      <c r="X28" s="10">
        <v>110</v>
      </c>
      <c r="Y28" s="52">
        <f t="shared" si="0"/>
        <v>181.11764705882354</v>
      </c>
      <c r="Z28" s="37">
        <f>MIN(C28:Y28)</f>
        <v>7</v>
      </c>
      <c r="AA28" s="38">
        <f>MAX(C28:Y28)</f>
        <v>723</v>
      </c>
    </row>
    <row r="29" spans="1:27" ht="14.4" x14ac:dyDescent="0.3">
      <c r="A29" s="131"/>
      <c r="B29" s="30" t="s">
        <v>48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52"/>
      <c r="Z29" s="37"/>
      <c r="AA29" s="38"/>
    </row>
    <row r="30" spans="1:27" ht="14.4" x14ac:dyDescent="0.3">
      <c r="A30" s="131"/>
      <c r="B30" s="13" t="s">
        <v>12</v>
      </c>
      <c r="C30" s="10">
        <v>115</v>
      </c>
      <c r="D30" s="10">
        <v>151</v>
      </c>
      <c r="E30" s="10"/>
      <c r="F30" s="10"/>
      <c r="G30" s="10"/>
      <c r="H30" s="10">
        <v>240</v>
      </c>
      <c r="I30" s="10">
        <v>40</v>
      </c>
      <c r="J30" s="10"/>
      <c r="K30" s="10"/>
      <c r="L30" s="39">
        <v>97</v>
      </c>
      <c r="M30" s="39">
        <v>90</v>
      </c>
      <c r="N30" s="10">
        <v>151</v>
      </c>
      <c r="O30" s="39">
        <v>199</v>
      </c>
      <c r="P30" s="10">
        <v>105</v>
      </c>
      <c r="Q30" s="10"/>
      <c r="R30" s="10">
        <v>110</v>
      </c>
      <c r="S30" s="10">
        <v>83</v>
      </c>
      <c r="T30" s="10">
        <v>418</v>
      </c>
      <c r="U30" s="10">
        <v>220</v>
      </c>
      <c r="V30" s="10">
        <v>476</v>
      </c>
      <c r="W30" s="10"/>
      <c r="X30" s="10">
        <v>350</v>
      </c>
      <c r="Y30" s="52">
        <f t="shared" si="0"/>
        <v>189.66666666666666</v>
      </c>
      <c r="Z30" s="37">
        <f t="shared" ref="Z30:Z37" si="5">MIN(C30:Y30)</f>
        <v>40</v>
      </c>
      <c r="AA30" s="38">
        <f t="shared" ref="AA30:AA37" si="6">MAX(C30:Y30)</f>
        <v>476</v>
      </c>
    </row>
    <row r="31" spans="1:27" ht="14.4" x14ac:dyDescent="0.3">
      <c r="A31" s="131"/>
      <c r="B31" s="13" t="s">
        <v>25</v>
      </c>
      <c r="C31" s="10">
        <v>10</v>
      </c>
      <c r="D31" s="10">
        <v>40</v>
      </c>
      <c r="E31" s="10"/>
      <c r="F31" s="10"/>
      <c r="G31" s="10"/>
      <c r="H31" s="10">
        <v>161</v>
      </c>
      <c r="I31" s="10"/>
      <c r="J31" s="10"/>
      <c r="K31" s="10"/>
      <c r="L31" s="10">
        <v>6</v>
      </c>
      <c r="M31" s="10">
        <v>80</v>
      </c>
      <c r="N31" s="10">
        <v>63</v>
      </c>
      <c r="O31" s="10">
        <v>98</v>
      </c>
      <c r="P31" s="10">
        <v>19</v>
      </c>
      <c r="Q31" s="10"/>
      <c r="R31" s="10">
        <v>33</v>
      </c>
      <c r="S31" s="10"/>
      <c r="T31" s="10">
        <v>207</v>
      </c>
      <c r="U31" s="10">
        <v>98</v>
      </c>
      <c r="V31" s="10">
        <v>476</v>
      </c>
      <c r="W31" s="10"/>
      <c r="X31" s="10">
        <v>270</v>
      </c>
      <c r="Y31" s="52">
        <f t="shared" si="0"/>
        <v>120.07692307692308</v>
      </c>
      <c r="Z31" s="37">
        <f t="shared" si="5"/>
        <v>6</v>
      </c>
      <c r="AA31" s="38">
        <f t="shared" si="6"/>
        <v>476</v>
      </c>
    </row>
    <row r="32" spans="1:27" ht="14.4" x14ac:dyDescent="0.3">
      <c r="A32" s="131"/>
      <c r="B32" s="13" t="s">
        <v>36</v>
      </c>
      <c r="C32" s="10"/>
      <c r="D32" s="10"/>
      <c r="E32" s="10"/>
      <c r="F32" s="10"/>
      <c r="G32" s="10"/>
      <c r="H32" s="10">
        <v>141</v>
      </c>
      <c r="I32" s="10"/>
      <c r="J32" s="10"/>
      <c r="K32" s="10"/>
      <c r="L32" s="10">
        <v>4</v>
      </c>
      <c r="M32" s="10">
        <v>80</v>
      </c>
      <c r="N32" s="10">
        <v>58</v>
      </c>
      <c r="O32" s="10"/>
      <c r="P32" s="10">
        <v>5</v>
      </c>
      <c r="Q32" s="10"/>
      <c r="R32" s="10">
        <v>31</v>
      </c>
      <c r="S32" s="10"/>
      <c r="T32" s="10">
        <v>161</v>
      </c>
      <c r="U32" s="10">
        <v>70</v>
      </c>
      <c r="V32" s="10"/>
      <c r="W32" s="10"/>
      <c r="X32" s="10"/>
      <c r="Y32" s="52">
        <f t="shared" si="0"/>
        <v>68.75</v>
      </c>
      <c r="Z32" s="37">
        <f t="shared" si="5"/>
        <v>4</v>
      </c>
      <c r="AA32" s="38">
        <f t="shared" si="6"/>
        <v>161</v>
      </c>
    </row>
    <row r="33" spans="1:30" ht="14.4" x14ac:dyDescent="0.3">
      <c r="A33" s="131"/>
      <c r="B33" s="30" t="s">
        <v>47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52"/>
      <c r="Z33" s="37">
        <f t="shared" si="5"/>
        <v>0</v>
      </c>
      <c r="AA33" s="38">
        <f t="shared" si="6"/>
        <v>0</v>
      </c>
    </row>
    <row r="34" spans="1:30" ht="14.4" x14ac:dyDescent="0.3">
      <c r="A34" s="131"/>
      <c r="B34" s="13" t="s">
        <v>11</v>
      </c>
      <c r="C34" s="10">
        <v>35</v>
      </c>
      <c r="D34" s="10">
        <v>14</v>
      </c>
      <c r="E34" s="10"/>
      <c r="F34" s="10">
        <v>15</v>
      </c>
      <c r="G34" s="10">
        <v>40</v>
      </c>
      <c r="H34" s="10">
        <v>19</v>
      </c>
      <c r="I34" s="10">
        <v>15</v>
      </c>
      <c r="J34" s="10"/>
      <c r="K34" s="10"/>
      <c r="L34" s="10">
        <v>2</v>
      </c>
      <c r="M34" s="39">
        <v>1</v>
      </c>
      <c r="N34" s="10">
        <v>6</v>
      </c>
      <c r="O34" s="39">
        <v>17</v>
      </c>
      <c r="P34" s="10">
        <v>63</v>
      </c>
      <c r="Q34" s="10"/>
      <c r="R34" s="10">
        <v>25</v>
      </c>
      <c r="S34" s="10">
        <v>537</v>
      </c>
      <c r="T34" s="10"/>
      <c r="U34" s="10">
        <v>10</v>
      </c>
      <c r="V34" s="10">
        <v>71</v>
      </c>
      <c r="W34" s="10">
        <v>15</v>
      </c>
      <c r="X34" s="10">
        <v>30</v>
      </c>
      <c r="Y34" s="52">
        <f t="shared" si="0"/>
        <v>53.823529411764703</v>
      </c>
      <c r="Z34" s="37">
        <f t="shared" si="5"/>
        <v>1</v>
      </c>
      <c r="AA34" s="38">
        <f t="shared" si="6"/>
        <v>537</v>
      </c>
    </row>
    <row r="35" spans="1:30" ht="14.4" x14ac:dyDescent="0.3">
      <c r="A35" s="131"/>
      <c r="B35" s="13" t="s">
        <v>24</v>
      </c>
      <c r="C35" s="10">
        <v>58</v>
      </c>
      <c r="D35" s="10">
        <v>20</v>
      </c>
      <c r="E35" s="10"/>
      <c r="F35" s="10"/>
      <c r="G35" s="10"/>
      <c r="H35" s="10">
        <v>20</v>
      </c>
      <c r="I35" s="10"/>
      <c r="J35" s="10"/>
      <c r="K35" s="10"/>
      <c r="L35" s="10"/>
      <c r="M35" s="10">
        <v>2</v>
      </c>
      <c r="N35" s="10"/>
      <c r="O35" s="10">
        <v>5</v>
      </c>
      <c r="P35" s="10"/>
      <c r="Q35" s="10"/>
      <c r="R35" s="10"/>
      <c r="S35" s="10">
        <v>20</v>
      </c>
      <c r="T35" s="10">
        <v>348</v>
      </c>
      <c r="U35" s="10">
        <v>285</v>
      </c>
      <c r="V35" s="10">
        <v>33</v>
      </c>
      <c r="W35" s="10"/>
      <c r="X35" s="10">
        <v>385</v>
      </c>
      <c r="Y35" s="52">
        <f t="shared" si="0"/>
        <v>117.6</v>
      </c>
      <c r="Z35" s="37">
        <f t="shared" si="5"/>
        <v>2</v>
      </c>
      <c r="AA35" s="38">
        <f t="shared" si="6"/>
        <v>385</v>
      </c>
    </row>
    <row r="36" spans="1:30" ht="14.4" x14ac:dyDescent="0.3">
      <c r="A36" s="131"/>
      <c r="B36" s="13" t="s">
        <v>23</v>
      </c>
      <c r="C36" s="10">
        <v>15</v>
      </c>
      <c r="D36" s="10">
        <v>16</v>
      </c>
      <c r="E36" s="10"/>
      <c r="F36" s="10"/>
      <c r="G36" s="10"/>
      <c r="H36" s="10"/>
      <c r="I36" s="10"/>
      <c r="J36" s="10"/>
      <c r="K36" s="10"/>
      <c r="L36" s="10"/>
      <c r="M36" s="10">
        <v>2</v>
      </c>
      <c r="N36" s="10"/>
      <c r="O36" s="10">
        <v>5</v>
      </c>
      <c r="P36" s="10"/>
      <c r="Q36" s="10"/>
      <c r="R36" s="10"/>
      <c r="S36" s="10"/>
      <c r="T36" s="10">
        <v>9</v>
      </c>
      <c r="U36" s="10">
        <v>10</v>
      </c>
      <c r="V36" s="10">
        <v>33</v>
      </c>
      <c r="W36" s="10">
        <v>45</v>
      </c>
      <c r="X36" s="10">
        <v>15</v>
      </c>
      <c r="Y36" s="52">
        <f t="shared" si="0"/>
        <v>16.666666666666668</v>
      </c>
      <c r="Z36" s="37">
        <f t="shared" si="5"/>
        <v>2</v>
      </c>
      <c r="AA36" s="38">
        <f t="shared" si="6"/>
        <v>45</v>
      </c>
    </row>
    <row r="37" spans="1:30" s="2" customFormat="1" ht="14.4" x14ac:dyDescent="0.3">
      <c r="A37" s="132"/>
      <c r="B37" s="6" t="s">
        <v>154</v>
      </c>
      <c r="C37" s="11">
        <v>10532</v>
      </c>
      <c r="D37" s="11">
        <v>11958</v>
      </c>
      <c r="E37" s="11">
        <v>9764</v>
      </c>
      <c r="F37" s="11">
        <v>14575</v>
      </c>
      <c r="G37" s="11">
        <v>11818</v>
      </c>
      <c r="H37" s="11">
        <v>12280</v>
      </c>
      <c r="I37" s="11">
        <v>16875</v>
      </c>
      <c r="J37" s="11">
        <v>2859</v>
      </c>
      <c r="K37" s="11">
        <v>7985</v>
      </c>
      <c r="L37" s="11">
        <v>16158</v>
      </c>
      <c r="M37" s="11">
        <v>4922</v>
      </c>
      <c r="N37" s="11">
        <v>13566</v>
      </c>
      <c r="O37" s="11">
        <v>17162</v>
      </c>
      <c r="P37" s="11">
        <v>18379</v>
      </c>
      <c r="Q37" s="11">
        <v>1807</v>
      </c>
      <c r="R37" s="11">
        <v>13338</v>
      </c>
      <c r="S37" s="11">
        <v>10217</v>
      </c>
      <c r="T37" s="11">
        <v>13720</v>
      </c>
      <c r="U37" s="11">
        <f>SUM(U3:U36)</f>
        <v>9799</v>
      </c>
      <c r="V37" s="11">
        <v>29988</v>
      </c>
      <c r="W37" s="11">
        <v>11843</v>
      </c>
      <c r="X37" s="11">
        <f>SUM(X3:X36)</f>
        <v>11756</v>
      </c>
      <c r="Y37" s="52">
        <f t="shared" si="0"/>
        <v>12331.863636363636</v>
      </c>
      <c r="Z37" s="37">
        <f t="shared" si="5"/>
        <v>1807</v>
      </c>
      <c r="AA37" s="38">
        <f t="shared" si="6"/>
        <v>29988</v>
      </c>
      <c r="AB37" s="9"/>
    </row>
    <row r="38" spans="1:30" x14ac:dyDescent="0.25">
      <c r="B38" s="6" t="s">
        <v>151</v>
      </c>
      <c r="C38" s="11">
        <f>C37/30</f>
        <v>351.06666666666666</v>
      </c>
      <c r="D38" s="11">
        <f t="shared" ref="D38:R38" si="7">D37/30</f>
        <v>398.6</v>
      </c>
      <c r="E38" s="11">
        <f t="shared" si="7"/>
        <v>325.46666666666664</v>
      </c>
      <c r="F38" s="11">
        <f t="shared" si="7"/>
        <v>485.83333333333331</v>
      </c>
      <c r="G38" s="11">
        <f t="shared" si="7"/>
        <v>393.93333333333334</v>
      </c>
      <c r="H38" s="11">
        <f t="shared" si="7"/>
        <v>409.33333333333331</v>
      </c>
      <c r="I38" s="11">
        <f t="shared" si="7"/>
        <v>562.5</v>
      </c>
      <c r="J38" s="11">
        <f t="shared" si="7"/>
        <v>95.3</v>
      </c>
      <c r="K38" s="11">
        <f t="shared" si="7"/>
        <v>266.16666666666669</v>
      </c>
      <c r="L38" s="11">
        <f t="shared" si="7"/>
        <v>538.6</v>
      </c>
      <c r="M38" s="11">
        <v>164.06666670000001</v>
      </c>
      <c r="N38" s="11">
        <v>452.2</v>
      </c>
      <c r="O38" s="11">
        <v>572.06666670000004</v>
      </c>
      <c r="P38" s="11">
        <f t="shared" si="7"/>
        <v>612.63333333333333</v>
      </c>
      <c r="Q38" s="11">
        <v>60.233333330000001</v>
      </c>
      <c r="R38" s="11">
        <f t="shared" si="7"/>
        <v>444.6</v>
      </c>
      <c r="S38" s="11">
        <f t="shared" ref="S38" si="8">S37/30</f>
        <v>340.56666666666666</v>
      </c>
      <c r="T38" s="11">
        <f t="shared" ref="T38" si="9">T37/30</f>
        <v>457.33333333333331</v>
      </c>
      <c r="U38" s="11">
        <f t="shared" ref="U38:W38" si="10">U37/30</f>
        <v>326.63333333333333</v>
      </c>
      <c r="V38" s="11">
        <f t="shared" si="10"/>
        <v>999.6</v>
      </c>
      <c r="W38" s="11">
        <f t="shared" si="10"/>
        <v>394.76666666666665</v>
      </c>
      <c r="X38" s="11">
        <f t="shared" ref="X38" si="11">X37/30</f>
        <v>391.86666666666667</v>
      </c>
      <c r="Y38" s="10">
        <f t="shared" ref="Y38" si="12">Y37/30</f>
        <v>411.06212121212121</v>
      </c>
      <c r="Z38" s="10">
        <f t="shared" ref="Z38" si="13">Z37/30</f>
        <v>60.233333333333334</v>
      </c>
      <c r="AA38" s="10">
        <f t="shared" ref="AA38" si="14">AA37/30</f>
        <v>999.6</v>
      </c>
      <c r="AB38" s="21"/>
      <c r="AC38" s="21"/>
      <c r="AD38" s="21"/>
    </row>
    <row r="39" spans="1:30" x14ac:dyDescent="0.25">
      <c r="P39" s="2"/>
      <c r="Q39" s="20"/>
    </row>
    <row r="40" spans="1:30" x14ac:dyDescent="0.25">
      <c r="Q40" s="20"/>
    </row>
    <row r="92" spans="28:30" x14ac:dyDescent="0.25">
      <c r="AB92" s="2"/>
      <c r="AC92" s="2"/>
      <c r="AD92" s="2"/>
    </row>
  </sheetData>
  <sheetProtection algorithmName="SHA-512" hashValue="zBYAjwaeUrDAXut4prNm/T5YqGHK0U3pJTYUkNglNXxcyCduL9SMPTJ0/K6dmqKOaiphBlWBry7XvW/45CyE1Q==" saltValue="QB8L+IhvnNz5qmms5Xax0g==" spinCount="100000" sheet="1" objects="1" scenarios="1"/>
  <mergeCells count="1">
    <mergeCell ref="A2:A37"/>
  </mergeCells>
  <printOptions headings="1" gridLines="1"/>
  <pageMargins left="0.7" right="0.7" top="0.75" bottom="0.75" header="0.3" footer="0.3"/>
  <pageSetup paperSize="8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33:E33"/>
    <mergeCell ref="A36:E36"/>
    <mergeCell ref="A39:E39"/>
    <mergeCell ref="A15:B15"/>
    <mergeCell ref="A16:B16"/>
    <mergeCell ref="A17:B17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5" workbookViewId="0">
      <selection activeCell="A5"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33:E33"/>
    <mergeCell ref="A36:E36"/>
    <mergeCell ref="A39:E39"/>
    <mergeCell ref="A15:B15"/>
    <mergeCell ref="A16:B16"/>
    <mergeCell ref="A17:B17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226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33:E33"/>
    <mergeCell ref="A36:E36"/>
    <mergeCell ref="A39:E39"/>
    <mergeCell ref="A15:B15"/>
    <mergeCell ref="A16:B16"/>
    <mergeCell ref="A17:B17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I6:I7"/>
    <mergeCell ref="J6:J7"/>
    <mergeCell ref="A33:E33"/>
    <mergeCell ref="A36:E36"/>
    <mergeCell ref="A39:E39"/>
    <mergeCell ref="K6:K7"/>
    <mergeCell ref="L6:L7"/>
    <mergeCell ref="A15:B15"/>
    <mergeCell ref="A16:B16"/>
    <mergeCell ref="A17:B17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72"/>
  <sheetViews>
    <sheetView view="pageBreakPreview" topLeftCell="A8" zoomScaleNormal="100" zoomScaleSheetLayoutView="100" workbookViewId="0">
      <pane xSplit="2" topLeftCell="C1" activePane="topRight" state="frozen"/>
      <selection pane="topRight" activeCell="A2" sqref="A1:XFD1048576"/>
    </sheetView>
  </sheetViews>
  <sheetFormatPr defaultColWidth="9.109375" defaultRowHeight="13.8" x14ac:dyDescent="0.25"/>
  <cols>
    <col min="1" max="1" width="9.109375" style="9"/>
    <col min="2" max="2" width="18" style="9" bestFit="1" customWidth="1"/>
    <col min="3" max="21" width="6.6640625" style="9" bestFit="1" customWidth="1"/>
    <col min="22" max="22" width="7.88671875" style="9" bestFit="1" customWidth="1"/>
    <col min="23" max="24" width="6.6640625" style="9" customWidth="1"/>
    <col min="25" max="25" width="7.88671875" style="9" bestFit="1" customWidth="1"/>
    <col min="26" max="29" width="6.6640625" style="9" customWidth="1"/>
    <col min="30" max="30" width="7.88671875" style="9" bestFit="1" customWidth="1"/>
    <col min="31" max="31" width="7.5546875" style="9" customWidth="1"/>
    <col min="32" max="32" width="6" style="9" bestFit="1" customWidth="1"/>
    <col min="33" max="33" width="7.109375" style="9" customWidth="1"/>
    <col min="34" max="16384" width="9.109375" style="9"/>
  </cols>
  <sheetData>
    <row r="1" spans="1:46" s="23" customFormat="1" x14ac:dyDescent="0.25">
      <c r="B1" s="14"/>
      <c r="C1" s="14" t="s">
        <v>57</v>
      </c>
      <c r="D1" s="10" t="s">
        <v>57</v>
      </c>
      <c r="E1" s="10" t="s">
        <v>57</v>
      </c>
      <c r="F1" s="10" t="s">
        <v>163</v>
      </c>
      <c r="G1" s="10" t="s">
        <v>57</v>
      </c>
      <c r="H1" s="10" t="s">
        <v>57</v>
      </c>
      <c r="I1" s="10" t="s">
        <v>57</v>
      </c>
      <c r="J1" s="14" t="s">
        <v>163</v>
      </c>
      <c r="K1" s="14" t="s">
        <v>163</v>
      </c>
      <c r="L1" s="14" t="s">
        <v>57</v>
      </c>
      <c r="M1" s="14" t="s">
        <v>164</v>
      </c>
      <c r="N1" s="14" t="s">
        <v>164</v>
      </c>
      <c r="O1" s="14" t="s">
        <v>164</v>
      </c>
      <c r="P1" s="14" t="s">
        <v>163</v>
      </c>
      <c r="Q1" s="14" t="s">
        <v>163</v>
      </c>
      <c r="R1" s="14" t="s">
        <v>163</v>
      </c>
      <c r="S1" s="14" t="s">
        <v>163</v>
      </c>
      <c r="T1" s="10" t="s">
        <v>163</v>
      </c>
      <c r="U1" s="10" t="s">
        <v>57</v>
      </c>
      <c r="V1" s="14" t="s">
        <v>163</v>
      </c>
      <c r="W1" s="14" t="s">
        <v>163</v>
      </c>
      <c r="X1" s="14" t="s">
        <v>163</v>
      </c>
      <c r="Y1" s="14" t="s">
        <v>163</v>
      </c>
      <c r="Z1" s="14" t="s">
        <v>163</v>
      </c>
      <c r="AA1" s="14" t="s">
        <v>163</v>
      </c>
      <c r="AB1" s="14" t="s">
        <v>163</v>
      </c>
      <c r="AC1" s="14" t="s">
        <v>163</v>
      </c>
      <c r="AD1" s="14" t="s">
        <v>163</v>
      </c>
      <c r="AE1" s="14"/>
      <c r="AF1" s="14"/>
      <c r="AG1" s="14"/>
    </row>
    <row r="2" spans="1:46" s="19" customFormat="1" ht="184.5" customHeight="1" x14ac:dyDescent="0.25">
      <c r="A2" s="133" t="s">
        <v>128</v>
      </c>
      <c r="B2" s="29"/>
      <c r="C2" s="42" t="s">
        <v>73</v>
      </c>
      <c r="D2" s="48" t="s">
        <v>63</v>
      </c>
      <c r="E2" s="48" t="s">
        <v>64</v>
      </c>
      <c r="F2" s="48" t="s">
        <v>71</v>
      </c>
      <c r="G2" s="42" t="s">
        <v>108</v>
      </c>
      <c r="H2" s="54" t="s">
        <v>124</v>
      </c>
      <c r="I2" s="117" t="s">
        <v>125</v>
      </c>
      <c r="J2" s="42" t="s">
        <v>74</v>
      </c>
      <c r="K2" s="42" t="s">
        <v>75</v>
      </c>
      <c r="L2" s="42" t="s">
        <v>76</v>
      </c>
      <c r="M2" s="42" t="s">
        <v>78</v>
      </c>
      <c r="N2" s="42" t="s">
        <v>79</v>
      </c>
      <c r="O2" s="42" t="s">
        <v>80</v>
      </c>
      <c r="P2" s="42" t="s">
        <v>81</v>
      </c>
      <c r="Q2" s="42" t="s">
        <v>120</v>
      </c>
      <c r="R2" s="42" t="s">
        <v>121</v>
      </c>
      <c r="S2" s="47" t="s">
        <v>173</v>
      </c>
      <c r="T2" s="47" t="s">
        <v>172</v>
      </c>
      <c r="U2" s="47" t="s">
        <v>171</v>
      </c>
      <c r="V2" s="47" t="s">
        <v>165</v>
      </c>
      <c r="W2" s="47" t="s">
        <v>166</v>
      </c>
      <c r="X2" s="47" t="s">
        <v>169</v>
      </c>
      <c r="Y2" s="53" t="s">
        <v>170</v>
      </c>
      <c r="Z2" s="47" t="s">
        <v>160</v>
      </c>
      <c r="AA2" s="47" t="s">
        <v>161</v>
      </c>
      <c r="AB2" s="47" t="s">
        <v>162</v>
      </c>
      <c r="AC2" s="47" t="s">
        <v>155</v>
      </c>
      <c r="AD2" s="53" t="s">
        <v>167</v>
      </c>
      <c r="AE2" s="28" t="s">
        <v>33</v>
      </c>
      <c r="AF2" s="27" t="s">
        <v>42</v>
      </c>
      <c r="AG2" s="26" t="s">
        <v>41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s="21" customFormat="1" ht="14.4" x14ac:dyDescent="0.3">
      <c r="A3" s="134"/>
      <c r="B3" s="34" t="s">
        <v>45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31"/>
      <c r="AF3" s="32"/>
      <c r="AG3" s="33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ht="14.4" x14ac:dyDescent="0.3">
      <c r="A4" s="134"/>
      <c r="B4" s="13" t="s">
        <v>0</v>
      </c>
      <c r="C4" s="10">
        <v>1988</v>
      </c>
      <c r="D4" s="10">
        <v>1636</v>
      </c>
      <c r="E4" s="10">
        <v>1375</v>
      </c>
      <c r="F4" s="10">
        <v>1440</v>
      </c>
      <c r="G4" s="10">
        <v>1463</v>
      </c>
      <c r="H4" s="10">
        <v>1607</v>
      </c>
      <c r="I4" s="10">
        <v>3602</v>
      </c>
      <c r="J4" s="10">
        <v>2800</v>
      </c>
      <c r="K4" s="10">
        <v>1579</v>
      </c>
      <c r="L4" s="10">
        <v>1005</v>
      </c>
      <c r="M4" s="10">
        <v>1536</v>
      </c>
      <c r="N4" s="10">
        <v>3453</v>
      </c>
      <c r="O4" s="10">
        <v>946</v>
      </c>
      <c r="P4" s="10">
        <v>1384</v>
      </c>
      <c r="Q4" s="10">
        <v>1417</v>
      </c>
      <c r="R4" s="10">
        <v>3878</v>
      </c>
      <c r="S4" s="10">
        <v>4048</v>
      </c>
      <c r="T4" s="10">
        <v>2556</v>
      </c>
      <c r="U4" s="10">
        <v>6645</v>
      </c>
      <c r="V4" s="10">
        <v>21257</v>
      </c>
      <c r="W4" s="10">
        <v>6226</v>
      </c>
      <c r="X4" s="10">
        <v>5900</v>
      </c>
      <c r="Y4" s="10">
        <v>18948</v>
      </c>
      <c r="Z4" s="10">
        <v>3588</v>
      </c>
      <c r="AA4" s="10">
        <v>4802</v>
      </c>
      <c r="AB4" s="10">
        <v>3440</v>
      </c>
      <c r="AC4" s="10">
        <v>5650</v>
      </c>
      <c r="AD4" s="10">
        <v>6971</v>
      </c>
      <c r="AE4" s="36">
        <f t="shared" ref="AE4:AE9" si="0">AVERAGE(C4:AD4)</f>
        <v>4326.4285714285716</v>
      </c>
      <c r="AF4" s="37">
        <f>MIN(C4:AC4)</f>
        <v>946</v>
      </c>
      <c r="AG4" s="38">
        <f>MAX(C4:AC4)</f>
        <v>21257</v>
      </c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4.4" x14ac:dyDescent="0.3">
      <c r="A5" s="134"/>
      <c r="B5" s="13" t="s">
        <v>1</v>
      </c>
      <c r="C5" s="10">
        <v>1991</v>
      </c>
      <c r="D5" s="10">
        <v>1649</v>
      </c>
      <c r="E5" s="10">
        <v>1302</v>
      </c>
      <c r="F5" s="10">
        <v>1442</v>
      </c>
      <c r="G5" s="10">
        <v>1477</v>
      </c>
      <c r="H5" s="10">
        <v>1605</v>
      </c>
      <c r="I5" s="10">
        <v>3572</v>
      </c>
      <c r="J5" s="10">
        <v>2800</v>
      </c>
      <c r="K5" s="10">
        <v>1610</v>
      </c>
      <c r="L5" s="10">
        <v>1005</v>
      </c>
      <c r="M5" s="10">
        <v>1588</v>
      </c>
      <c r="N5" s="10">
        <v>3616</v>
      </c>
      <c r="O5" s="10">
        <v>954</v>
      </c>
      <c r="P5" s="10">
        <v>1358</v>
      </c>
      <c r="Q5" s="10">
        <v>1416</v>
      </c>
      <c r="R5" s="10">
        <v>3998</v>
      </c>
      <c r="S5" s="10">
        <v>4154</v>
      </c>
      <c r="T5" s="10">
        <v>2556</v>
      </c>
      <c r="U5" s="10">
        <v>6645</v>
      </c>
      <c r="V5" s="10">
        <v>21257</v>
      </c>
      <c r="W5" s="10">
        <v>5266</v>
      </c>
      <c r="X5" s="10">
        <v>5899</v>
      </c>
      <c r="Y5" s="10">
        <v>18948</v>
      </c>
      <c r="Z5" s="10">
        <v>3588</v>
      </c>
      <c r="AA5" s="10">
        <v>4827</v>
      </c>
      <c r="AB5" s="10">
        <v>3544</v>
      </c>
      <c r="AC5" s="10">
        <v>5600</v>
      </c>
      <c r="AD5" s="10">
        <v>7041</v>
      </c>
      <c r="AE5" s="36">
        <f t="shared" si="0"/>
        <v>4311</v>
      </c>
      <c r="AF5" s="37">
        <f>MIN(C5:AC5)</f>
        <v>954</v>
      </c>
      <c r="AG5" s="38">
        <f>MAX(C5:AC5)</f>
        <v>21257</v>
      </c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4.4" x14ac:dyDescent="0.3">
      <c r="A6" s="134"/>
      <c r="B6" s="13" t="s">
        <v>2</v>
      </c>
      <c r="C6" s="10">
        <v>1851</v>
      </c>
      <c r="D6" s="10">
        <v>1636</v>
      </c>
      <c r="E6" s="10">
        <v>1375</v>
      </c>
      <c r="F6" s="10">
        <v>1439</v>
      </c>
      <c r="G6" s="10">
        <v>1364</v>
      </c>
      <c r="H6" s="10">
        <v>1600</v>
      </c>
      <c r="I6" s="10">
        <v>3590</v>
      </c>
      <c r="J6" s="10">
        <v>2800</v>
      </c>
      <c r="K6" s="10">
        <v>1605</v>
      </c>
      <c r="L6" s="10">
        <v>828</v>
      </c>
      <c r="M6" s="10">
        <v>1514</v>
      </c>
      <c r="N6" s="10">
        <v>3681</v>
      </c>
      <c r="O6" s="10">
        <v>938</v>
      </c>
      <c r="P6" s="10">
        <v>1395</v>
      </c>
      <c r="Q6" s="10">
        <v>1402</v>
      </c>
      <c r="R6" s="10">
        <v>3844</v>
      </c>
      <c r="S6" s="10">
        <v>3928</v>
      </c>
      <c r="T6" s="10">
        <v>2556</v>
      </c>
      <c r="U6" s="10">
        <v>6645</v>
      </c>
      <c r="V6" s="10">
        <v>21257</v>
      </c>
      <c r="W6" s="10">
        <v>6392</v>
      </c>
      <c r="X6" s="10">
        <v>5884</v>
      </c>
      <c r="Y6" s="10">
        <v>18948</v>
      </c>
      <c r="Z6" s="10">
        <v>4766</v>
      </c>
      <c r="AA6" s="10">
        <v>4750</v>
      </c>
      <c r="AB6" s="10">
        <v>3391</v>
      </c>
      <c r="AC6" s="10">
        <v>5720</v>
      </c>
      <c r="AD6" s="10">
        <v>6813</v>
      </c>
      <c r="AE6" s="36">
        <f t="shared" si="0"/>
        <v>4354</v>
      </c>
      <c r="AF6" s="37">
        <f>MIN(C6:AC6)</f>
        <v>828</v>
      </c>
      <c r="AG6" s="38">
        <f>MAX(C6:AC6)</f>
        <v>21257</v>
      </c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4.4" x14ac:dyDescent="0.3">
      <c r="A7" s="134"/>
      <c r="B7" s="13" t="s">
        <v>72</v>
      </c>
      <c r="C7" s="10">
        <v>1848</v>
      </c>
      <c r="D7" s="10">
        <v>1700</v>
      </c>
      <c r="E7" s="10">
        <v>1328</v>
      </c>
      <c r="F7" s="10">
        <v>1439</v>
      </c>
      <c r="G7" s="10">
        <v>1376</v>
      </c>
      <c r="H7" s="10">
        <v>1600</v>
      </c>
      <c r="I7" s="10">
        <v>3217</v>
      </c>
      <c r="J7" s="10">
        <v>2800</v>
      </c>
      <c r="K7" s="10">
        <v>1422</v>
      </c>
      <c r="L7" s="10">
        <v>785</v>
      </c>
      <c r="M7" s="10">
        <v>1504</v>
      </c>
      <c r="N7" s="10">
        <v>3450</v>
      </c>
      <c r="O7" s="10">
        <v>939</v>
      </c>
      <c r="P7" s="10">
        <v>1305</v>
      </c>
      <c r="Q7" s="10">
        <v>1399</v>
      </c>
      <c r="R7" s="10">
        <v>3913</v>
      </c>
      <c r="S7" s="10">
        <v>3928</v>
      </c>
      <c r="T7" s="10">
        <v>2556</v>
      </c>
      <c r="U7" s="10">
        <v>6645</v>
      </c>
      <c r="V7" s="10">
        <v>21257</v>
      </c>
      <c r="W7" s="10">
        <v>6204</v>
      </c>
      <c r="X7" s="10">
        <v>5875</v>
      </c>
      <c r="Y7" s="10">
        <v>18948</v>
      </c>
      <c r="Z7" s="10">
        <v>4557</v>
      </c>
      <c r="AA7" s="10">
        <v>4752</v>
      </c>
      <c r="AB7" s="10">
        <v>1005</v>
      </c>
      <c r="AC7" s="10">
        <v>5620</v>
      </c>
      <c r="AD7" s="10">
        <v>6838</v>
      </c>
      <c r="AE7" s="36">
        <f t="shared" si="0"/>
        <v>4221.7857142857147</v>
      </c>
      <c r="AF7" s="37">
        <f>MIN(C7:R7)</f>
        <v>785</v>
      </c>
      <c r="AG7" s="38">
        <f>MAX(C7:R7)</f>
        <v>3913</v>
      </c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4.4" x14ac:dyDescent="0.3">
      <c r="A8" s="134"/>
      <c r="B8" s="13" t="s">
        <v>3</v>
      </c>
      <c r="C8" s="10">
        <v>2096</v>
      </c>
      <c r="D8" s="10">
        <v>1717</v>
      </c>
      <c r="E8" s="10">
        <v>1375</v>
      </c>
      <c r="F8" s="10">
        <v>1440</v>
      </c>
      <c r="G8" s="10">
        <v>1427</v>
      </c>
      <c r="H8" s="10">
        <v>1601</v>
      </c>
      <c r="I8" s="10">
        <v>2928</v>
      </c>
      <c r="J8" s="10">
        <v>2800</v>
      </c>
      <c r="K8" s="10">
        <v>1423</v>
      </c>
      <c r="L8" s="10">
        <v>829</v>
      </c>
      <c r="M8" s="10">
        <v>1796</v>
      </c>
      <c r="N8" s="10">
        <v>3658</v>
      </c>
      <c r="O8" s="10">
        <v>947</v>
      </c>
      <c r="P8" s="10">
        <v>1364</v>
      </c>
      <c r="Q8" s="10">
        <v>1523</v>
      </c>
      <c r="R8" s="10">
        <v>3889</v>
      </c>
      <c r="S8" s="10">
        <v>4129</v>
      </c>
      <c r="T8" s="10">
        <v>2670</v>
      </c>
      <c r="U8" s="10">
        <v>6645</v>
      </c>
      <c r="V8" s="10">
        <v>21257</v>
      </c>
      <c r="W8" s="10">
        <v>6267</v>
      </c>
      <c r="X8" s="10">
        <v>5970</v>
      </c>
      <c r="Y8" s="10">
        <v>18948</v>
      </c>
      <c r="Z8" s="10">
        <v>4582</v>
      </c>
      <c r="AA8" s="10">
        <v>4765</v>
      </c>
      <c r="AB8" s="10">
        <v>3447</v>
      </c>
      <c r="AC8" s="10">
        <v>5470</v>
      </c>
      <c r="AD8" s="10">
        <v>6977</v>
      </c>
      <c r="AE8" s="36">
        <f t="shared" si="0"/>
        <v>4355</v>
      </c>
      <c r="AF8" s="37">
        <f>MIN(C8:AC8)</f>
        <v>829</v>
      </c>
      <c r="AG8" s="38">
        <f>MAX(C8:AC8)</f>
        <v>21257</v>
      </c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4.4" x14ac:dyDescent="0.3">
      <c r="A9" s="134"/>
      <c r="B9" s="13" t="s">
        <v>4</v>
      </c>
      <c r="C9" s="10">
        <v>6890</v>
      </c>
      <c r="D9" s="10">
        <v>2450</v>
      </c>
      <c r="E9" s="10">
        <v>2465</v>
      </c>
      <c r="F9" s="10">
        <v>2958</v>
      </c>
      <c r="G9" s="10">
        <v>3165</v>
      </c>
      <c r="H9" s="10">
        <v>3569</v>
      </c>
      <c r="I9" s="10">
        <v>5863</v>
      </c>
      <c r="J9" s="10">
        <v>5000</v>
      </c>
      <c r="K9" s="10">
        <v>3556</v>
      </c>
      <c r="L9" s="10">
        <v>3292</v>
      </c>
      <c r="M9" s="10">
        <v>4431</v>
      </c>
      <c r="N9" s="10">
        <v>5581</v>
      </c>
      <c r="O9" s="10">
        <v>2141</v>
      </c>
      <c r="P9" s="10">
        <v>1956</v>
      </c>
      <c r="Q9" s="10">
        <v>1477</v>
      </c>
      <c r="R9" s="10">
        <v>7000</v>
      </c>
      <c r="S9" s="10">
        <v>10598</v>
      </c>
      <c r="T9" s="10">
        <v>3680</v>
      </c>
      <c r="U9" s="10">
        <v>7005</v>
      </c>
      <c r="V9" s="10">
        <v>21257</v>
      </c>
      <c r="W9" s="10">
        <v>13124</v>
      </c>
      <c r="X9" s="10">
        <v>8011</v>
      </c>
      <c r="Y9" s="10">
        <v>18948</v>
      </c>
      <c r="Z9" s="10">
        <v>8203</v>
      </c>
      <c r="AA9" s="10">
        <v>7000</v>
      </c>
      <c r="AB9" s="10">
        <v>7515</v>
      </c>
      <c r="AC9" s="10">
        <v>8510</v>
      </c>
      <c r="AD9" s="10">
        <v>12277</v>
      </c>
      <c r="AE9" s="36">
        <f t="shared" si="0"/>
        <v>6711.5</v>
      </c>
      <c r="AF9" s="37">
        <f>MIN(C9:AC9)</f>
        <v>1477</v>
      </c>
      <c r="AG9" s="38">
        <f>MAX(C9:AC9)</f>
        <v>21257</v>
      </c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4.4" x14ac:dyDescent="0.3">
      <c r="A10" s="134"/>
      <c r="B10" s="30" t="s">
        <v>46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36"/>
      <c r="AF10" s="37"/>
      <c r="AG10" s="38"/>
    </row>
    <row r="11" spans="1:46" ht="14.4" x14ac:dyDescent="0.3">
      <c r="A11" s="134"/>
      <c r="B11" s="13" t="s">
        <v>9</v>
      </c>
      <c r="C11" s="10">
        <v>1144</v>
      </c>
      <c r="D11" s="10">
        <v>1474</v>
      </c>
      <c r="E11" s="10">
        <v>1153</v>
      </c>
      <c r="F11" s="10">
        <v>640</v>
      </c>
      <c r="G11" s="10">
        <v>761</v>
      </c>
      <c r="H11" s="10">
        <v>757</v>
      </c>
      <c r="I11" s="10">
        <v>1693</v>
      </c>
      <c r="J11" s="10">
        <v>1900</v>
      </c>
      <c r="K11" s="10">
        <v>845</v>
      </c>
      <c r="L11" s="10">
        <v>312</v>
      </c>
      <c r="M11" s="10">
        <v>806</v>
      </c>
      <c r="N11" s="10">
        <v>2257</v>
      </c>
      <c r="O11" s="10">
        <v>548</v>
      </c>
      <c r="P11" s="10">
        <v>599</v>
      </c>
      <c r="Q11" s="10">
        <v>832</v>
      </c>
      <c r="R11" s="10">
        <v>1806</v>
      </c>
      <c r="S11" s="10">
        <v>1761</v>
      </c>
      <c r="T11" s="10">
        <v>869</v>
      </c>
      <c r="U11" s="10">
        <v>6606</v>
      </c>
      <c r="V11" s="10">
        <v>15863</v>
      </c>
      <c r="W11" s="10">
        <v>3912</v>
      </c>
      <c r="X11" s="10">
        <v>3706</v>
      </c>
      <c r="Y11" s="10">
        <v>14905</v>
      </c>
      <c r="Z11" s="10">
        <v>2485</v>
      </c>
      <c r="AA11" s="10">
        <v>2208</v>
      </c>
      <c r="AB11" s="10">
        <v>1804</v>
      </c>
      <c r="AC11" s="10">
        <v>2250</v>
      </c>
      <c r="AD11" s="10">
        <v>4011</v>
      </c>
      <c r="AE11" s="36">
        <f t="shared" ref="AE11:AE18" si="1">AVERAGE(C11:AD11)</f>
        <v>2782.3928571428573</v>
      </c>
      <c r="AF11" s="37">
        <f>MIN(C11:AC11)</f>
        <v>312</v>
      </c>
      <c r="AG11" s="38">
        <f>MAX(C11:AC11)</f>
        <v>15863</v>
      </c>
    </row>
    <row r="12" spans="1:46" ht="14.4" x14ac:dyDescent="0.3">
      <c r="A12" s="134"/>
      <c r="B12" s="13" t="s">
        <v>10</v>
      </c>
      <c r="C12" s="10">
        <v>1512</v>
      </c>
      <c r="D12" s="10">
        <v>1163</v>
      </c>
      <c r="E12" s="10">
        <v>1197</v>
      </c>
      <c r="F12" s="10">
        <v>642</v>
      </c>
      <c r="G12" s="10">
        <v>804</v>
      </c>
      <c r="H12" s="10">
        <v>762</v>
      </c>
      <c r="I12" s="10">
        <v>1805</v>
      </c>
      <c r="J12" s="10">
        <v>1900</v>
      </c>
      <c r="K12" s="10">
        <v>869</v>
      </c>
      <c r="L12" s="10">
        <v>251</v>
      </c>
      <c r="M12" s="10">
        <v>806</v>
      </c>
      <c r="N12" s="10">
        <v>2256</v>
      </c>
      <c r="O12" s="10">
        <v>553</v>
      </c>
      <c r="P12" s="10">
        <v>671</v>
      </c>
      <c r="Q12" s="10">
        <v>837</v>
      </c>
      <c r="R12" s="10">
        <v>1806</v>
      </c>
      <c r="S12" s="10">
        <v>1828</v>
      </c>
      <c r="T12" s="10">
        <v>963</v>
      </c>
      <c r="U12" s="10">
        <v>6606</v>
      </c>
      <c r="V12" s="10">
        <v>15863</v>
      </c>
      <c r="W12" s="10">
        <v>4393</v>
      </c>
      <c r="X12" s="10">
        <v>4160</v>
      </c>
      <c r="Y12" s="10">
        <v>14905</v>
      </c>
      <c r="Z12" s="10">
        <v>2485</v>
      </c>
      <c r="AA12" s="10">
        <v>2246</v>
      </c>
      <c r="AB12" s="10">
        <v>1821</v>
      </c>
      <c r="AC12" s="10">
        <v>3965</v>
      </c>
      <c r="AD12" s="10">
        <v>4486</v>
      </c>
      <c r="AE12" s="36">
        <f t="shared" si="1"/>
        <v>2912.6785714285716</v>
      </c>
      <c r="AF12" s="37">
        <f>MIN(C12:AC12)</f>
        <v>251</v>
      </c>
      <c r="AG12" s="38">
        <f>MAX(C12:AC12)</f>
        <v>15863</v>
      </c>
    </row>
    <row r="13" spans="1:46" ht="14.4" x14ac:dyDescent="0.3">
      <c r="A13" s="134"/>
      <c r="B13" s="13" t="s">
        <v>6</v>
      </c>
      <c r="C13" s="10">
        <v>1149</v>
      </c>
      <c r="D13" s="10">
        <v>1474</v>
      </c>
      <c r="E13" s="10">
        <v>1112</v>
      </c>
      <c r="F13" s="10">
        <v>723</v>
      </c>
      <c r="G13" s="10">
        <v>815</v>
      </c>
      <c r="H13" s="10">
        <v>810</v>
      </c>
      <c r="I13" s="10">
        <v>1829</v>
      </c>
      <c r="J13" s="10">
        <v>1900</v>
      </c>
      <c r="K13" s="10">
        <v>919</v>
      </c>
      <c r="L13" s="10">
        <v>400</v>
      </c>
      <c r="M13" s="10">
        <v>853</v>
      </c>
      <c r="N13" s="10">
        <v>2288</v>
      </c>
      <c r="O13" s="10">
        <v>555</v>
      </c>
      <c r="P13" s="10">
        <v>784</v>
      </c>
      <c r="Q13" s="10">
        <v>1219</v>
      </c>
      <c r="R13" s="10">
        <v>1987</v>
      </c>
      <c r="S13" s="10">
        <v>1770</v>
      </c>
      <c r="T13" s="10">
        <v>879</v>
      </c>
      <c r="U13" s="10">
        <v>6606</v>
      </c>
      <c r="V13" s="10">
        <v>15863</v>
      </c>
      <c r="W13" s="10">
        <v>3256</v>
      </c>
      <c r="X13" s="10">
        <v>3899</v>
      </c>
      <c r="Y13" s="10">
        <v>14905</v>
      </c>
      <c r="Z13" s="10">
        <v>2581</v>
      </c>
      <c r="AA13" s="10">
        <v>2556</v>
      </c>
      <c r="AB13" s="10">
        <v>1768</v>
      </c>
      <c r="AC13" s="10">
        <v>2460</v>
      </c>
      <c r="AD13" s="10">
        <v>4307</v>
      </c>
      <c r="AE13" s="36">
        <f t="shared" si="1"/>
        <v>2845.25</v>
      </c>
      <c r="AF13" s="37">
        <f>MIN(C13:AC13)</f>
        <v>400</v>
      </c>
      <c r="AG13" s="38">
        <f>MAX(C13:AC13)</f>
        <v>15863</v>
      </c>
    </row>
    <row r="14" spans="1:46" ht="14.4" x14ac:dyDescent="0.3">
      <c r="A14" s="134"/>
      <c r="B14" s="13" t="s">
        <v>7</v>
      </c>
      <c r="C14" s="10"/>
      <c r="D14" s="10">
        <v>20</v>
      </c>
      <c r="E14" s="10">
        <v>22</v>
      </c>
      <c r="F14" s="10">
        <v>723</v>
      </c>
      <c r="G14" s="10">
        <v>113</v>
      </c>
      <c r="H14" s="10">
        <v>512</v>
      </c>
      <c r="I14" s="10">
        <v>1970</v>
      </c>
      <c r="J14" s="10">
        <v>128</v>
      </c>
      <c r="K14" s="10">
        <v>25</v>
      </c>
      <c r="L14" s="10">
        <v>288</v>
      </c>
      <c r="M14" s="10">
        <v>55</v>
      </c>
      <c r="N14" s="10">
        <v>2175</v>
      </c>
      <c r="O14" s="10">
        <v>554</v>
      </c>
      <c r="P14" s="10">
        <v>145</v>
      </c>
      <c r="Q14" s="10">
        <v>868</v>
      </c>
      <c r="R14" s="10">
        <v>480</v>
      </c>
      <c r="S14" s="10">
        <v>1751</v>
      </c>
      <c r="T14" s="10">
        <v>648</v>
      </c>
      <c r="U14" s="10"/>
      <c r="V14" s="10">
        <v>15863</v>
      </c>
      <c r="W14" s="10">
        <v>1777</v>
      </c>
      <c r="X14" s="10">
        <v>1215</v>
      </c>
      <c r="Y14" s="10">
        <v>14905</v>
      </c>
      <c r="Z14" s="10">
        <v>116</v>
      </c>
      <c r="AA14" s="10">
        <v>2331</v>
      </c>
      <c r="AB14" s="10">
        <v>1085</v>
      </c>
      <c r="AC14" s="10">
        <v>1595</v>
      </c>
      <c r="AD14" s="10">
        <v>1228</v>
      </c>
      <c r="AE14" s="36">
        <f t="shared" si="1"/>
        <v>1945.8461538461538</v>
      </c>
      <c r="AF14" s="37">
        <f>MIN(C14:AC14)</f>
        <v>20</v>
      </c>
      <c r="AG14" s="38">
        <f>MAX(C14:AC14)</f>
        <v>15863</v>
      </c>
    </row>
    <row r="15" spans="1:46" ht="14.4" x14ac:dyDescent="0.3">
      <c r="A15" s="134"/>
      <c r="B15" s="13" t="s">
        <v>18</v>
      </c>
      <c r="C15" s="10">
        <v>1232</v>
      </c>
      <c r="D15" s="10">
        <v>1457</v>
      </c>
      <c r="E15" s="10">
        <v>1189</v>
      </c>
      <c r="F15" s="10">
        <v>642</v>
      </c>
      <c r="G15" s="10">
        <v>802</v>
      </c>
      <c r="H15" s="10">
        <v>758</v>
      </c>
      <c r="I15" s="10">
        <v>1721</v>
      </c>
      <c r="J15" s="10">
        <v>1900</v>
      </c>
      <c r="K15" s="10">
        <v>961</v>
      </c>
      <c r="L15" s="10">
        <v>355</v>
      </c>
      <c r="M15" s="10">
        <v>1026</v>
      </c>
      <c r="N15" s="10">
        <v>2305</v>
      </c>
      <c r="O15" s="10">
        <v>565</v>
      </c>
      <c r="P15" s="10">
        <v>671</v>
      </c>
      <c r="Q15" s="10">
        <v>839</v>
      </c>
      <c r="R15" s="10">
        <v>2110</v>
      </c>
      <c r="S15" s="10">
        <v>1804</v>
      </c>
      <c r="T15" s="10">
        <v>643</v>
      </c>
      <c r="U15" s="10">
        <v>6606</v>
      </c>
      <c r="V15" s="10">
        <v>15863</v>
      </c>
      <c r="W15" s="10">
        <v>2930</v>
      </c>
      <c r="X15" s="10">
        <v>3740</v>
      </c>
      <c r="Y15" s="10">
        <v>14905</v>
      </c>
      <c r="Z15" s="10">
        <v>2914</v>
      </c>
      <c r="AA15" s="10">
        <v>2206</v>
      </c>
      <c r="AB15" s="10">
        <v>1803</v>
      </c>
      <c r="AC15" s="10">
        <v>2230</v>
      </c>
      <c r="AD15" s="10">
        <v>4073</v>
      </c>
      <c r="AE15" s="36">
        <f t="shared" si="1"/>
        <v>2794.6428571428573</v>
      </c>
      <c r="AF15" s="37">
        <f>MIN(C15:AC15)</f>
        <v>355</v>
      </c>
      <c r="AG15" s="38">
        <f>MAX(C15:AC15)</f>
        <v>15863</v>
      </c>
    </row>
    <row r="16" spans="1:46" ht="14.4" x14ac:dyDescent="0.3">
      <c r="A16" s="134"/>
      <c r="B16" s="13" t="s">
        <v>20</v>
      </c>
      <c r="C16" s="10"/>
      <c r="D16" s="10"/>
      <c r="E16" s="10">
        <v>1269</v>
      </c>
      <c r="F16" s="10">
        <v>642</v>
      </c>
      <c r="G16" s="10"/>
      <c r="H16" s="10"/>
      <c r="I16" s="10">
        <v>1723</v>
      </c>
      <c r="J16" s="10">
        <v>265</v>
      </c>
      <c r="K16" s="10">
        <v>103</v>
      </c>
      <c r="L16" s="10"/>
      <c r="M16" s="10">
        <v>36</v>
      </c>
      <c r="N16" s="10"/>
      <c r="O16" s="10">
        <v>548</v>
      </c>
      <c r="P16" s="10">
        <v>55</v>
      </c>
      <c r="Q16" s="10">
        <v>366</v>
      </c>
      <c r="R16" s="10"/>
      <c r="S16" s="10"/>
      <c r="T16" s="10"/>
      <c r="U16" s="10"/>
      <c r="V16" s="10">
        <v>1350</v>
      </c>
      <c r="W16" s="10">
        <v>2909</v>
      </c>
      <c r="X16" s="10">
        <v>1121</v>
      </c>
      <c r="Y16" s="10">
        <v>6712</v>
      </c>
      <c r="Z16" s="10">
        <v>2208</v>
      </c>
      <c r="AA16" s="10"/>
      <c r="AB16" s="10"/>
      <c r="AC16" s="10">
        <v>2245</v>
      </c>
      <c r="AD16" s="10">
        <v>4073</v>
      </c>
      <c r="AE16" s="36">
        <f t="shared" si="1"/>
        <v>1601.5625</v>
      </c>
      <c r="AF16" s="37">
        <f>MIN(C16:AD16)</f>
        <v>36</v>
      </c>
      <c r="AG16" s="38">
        <f>MAX(C16:AD16)</f>
        <v>6712</v>
      </c>
    </row>
    <row r="17" spans="1:33" ht="14.4" x14ac:dyDescent="0.3">
      <c r="A17" s="134"/>
      <c r="B17" s="13" t="s">
        <v>19</v>
      </c>
      <c r="C17" s="10">
        <v>3046</v>
      </c>
      <c r="D17" s="10">
        <v>1587</v>
      </c>
      <c r="E17" s="10">
        <v>1684</v>
      </c>
      <c r="F17" s="10">
        <v>1420</v>
      </c>
      <c r="G17" s="10">
        <v>867</v>
      </c>
      <c r="H17" s="10">
        <v>1130</v>
      </c>
      <c r="I17" s="10">
        <v>2066</v>
      </c>
      <c r="J17" s="10">
        <v>1900</v>
      </c>
      <c r="K17" s="10">
        <v>244</v>
      </c>
      <c r="L17" s="10">
        <v>2005</v>
      </c>
      <c r="M17" s="10">
        <v>2980</v>
      </c>
      <c r="N17" s="10">
        <v>2828</v>
      </c>
      <c r="O17" s="10">
        <v>787</v>
      </c>
      <c r="P17" s="10">
        <v>1366</v>
      </c>
      <c r="Q17" s="10">
        <v>1025</v>
      </c>
      <c r="R17" s="10">
        <v>4131</v>
      </c>
      <c r="S17" s="10">
        <v>3600</v>
      </c>
      <c r="T17" s="10">
        <v>1273</v>
      </c>
      <c r="U17" s="10">
        <v>6606</v>
      </c>
      <c r="V17" s="10">
        <v>15863</v>
      </c>
      <c r="W17" s="10">
        <v>4183</v>
      </c>
      <c r="X17" s="10">
        <v>4448</v>
      </c>
      <c r="Y17" s="10">
        <v>14905</v>
      </c>
      <c r="Z17" s="10">
        <v>3396</v>
      </c>
      <c r="AA17" s="10">
        <v>2769</v>
      </c>
      <c r="AB17" s="10">
        <v>2024</v>
      </c>
      <c r="AC17" s="10">
        <v>2350</v>
      </c>
      <c r="AD17" s="10">
        <v>6000</v>
      </c>
      <c r="AE17" s="36">
        <f t="shared" si="1"/>
        <v>3445.8214285714284</v>
      </c>
      <c r="AF17" s="37">
        <f>MIN(C17:AC17)</f>
        <v>244</v>
      </c>
      <c r="AG17" s="38">
        <f>MAX(C17:AC17)</f>
        <v>15863</v>
      </c>
    </row>
    <row r="18" spans="1:33" ht="14.4" x14ac:dyDescent="0.3">
      <c r="A18" s="134"/>
      <c r="B18" s="13" t="s">
        <v>17</v>
      </c>
      <c r="C18" s="10">
        <v>1145</v>
      </c>
      <c r="D18" s="10">
        <v>1456</v>
      </c>
      <c r="E18" s="10">
        <v>1187</v>
      </c>
      <c r="F18" s="10">
        <v>640</v>
      </c>
      <c r="G18" s="10">
        <v>789</v>
      </c>
      <c r="H18" s="10">
        <v>757</v>
      </c>
      <c r="I18" s="10">
        <v>1704</v>
      </c>
      <c r="J18" s="10">
        <v>1900</v>
      </c>
      <c r="K18" s="10">
        <v>849</v>
      </c>
      <c r="L18" s="10">
        <v>315</v>
      </c>
      <c r="M18" s="10">
        <v>1558</v>
      </c>
      <c r="N18" s="10">
        <v>2255</v>
      </c>
      <c r="O18" s="10">
        <v>549</v>
      </c>
      <c r="P18" s="10">
        <v>623</v>
      </c>
      <c r="Q18" s="10">
        <v>833</v>
      </c>
      <c r="R18" s="10">
        <v>1920</v>
      </c>
      <c r="S18" s="10">
        <v>1760</v>
      </c>
      <c r="T18" s="10">
        <v>689</v>
      </c>
      <c r="U18" s="10">
        <v>6606</v>
      </c>
      <c r="V18" s="10">
        <v>15863</v>
      </c>
      <c r="W18" s="10">
        <v>2896</v>
      </c>
      <c r="X18" s="10">
        <v>3727</v>
      </c>
      <c r="Y18" s="10">
        <v>10105</v>
      </c>
      <c r="Z18" s="10">
        <v>2485</v>
      </c>
      <c r="AA18" s="10">
        <v>2203</v>
      </c>
      <c r="AB18" s="10">
        <v>1802</v>
      </c>
      <c r="AC18" s="10">
        <v>2275</v>
      </c>
      <c r="AD18" s="10">
        <v>4044</v>
      </c>
      <c r="AE18" s="36">
        <f t="shared" si="1"/>
        <v>2604.8214285714284</v>
      </c>
      <c r="AF18" s="37">
        <f>MIN(C18:AC18)</f>
        <v>315</v>
      </c>
      <c r="AG18" s="38">
        <f>MAX(C18:AC18)</f>
        <v>15863</v>
      </c>
    </row>
    <row r="19" spans="1:33" ht="14.4" x14ac:dyDescent="0.3">
      <c r="A19" s="134"/>
      <c r="B19" s="30" t="s">
        <v>50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36"/>
      <c r="AF19" s="37"/>
      <c r="AG19" s="38"/>
    </row>
    <row r="20" spans="1:33" ht="14.4" x14ac:dyDescent="0.3">
      <c r="A20" s="134"/>
      <c r="B20" s="13" t="s">
        <v>5</v>
      </c>
      <c r="C20" s="10">
        <v>169</v>
      </c>
      <c r="D20" s="10">
        <v>82</v>
      </c>
      <c r="E20" s="10">
        <v>82</v>
      </c>
      <c r="F20" s="10">
        <v>121</v>
      </c>
      <c r="G20" s="10">
        <v>37</v>
      </c>
      <c r="H20" s="10">
        <v>115</v>
      </c>
      <c r="I20" s="10">
        <v>465</v>
      </c>
      <c r="J20" s="10">
        <v>70</v>
      </c>
      <c r="K20" s="10">
        <v>148</v>
      </c>
      <c r="L20" s="10">
        <v>105</v>
      </c>
      <c r="M20" s="10">
        <v>45</v>
      </c>
      <c r="N20" s="10">
        <v>37</v>
      </c>
      <c r="O20" s="10">
        <v>17</v>
      </c>
      <c r="P20" s="10">
        <v>167</v>
      </c>
      <c r="Q20" s="10">
        <v>198</v>
      </c>
      <c r="R20" s="10">
        <v>90</v>
      </c>
      <c r="S20" s="10">
        <v>100</v>
      </c>
      <c r="T20" s="10">
        <v>369</v>
      </c>
      <c r="U20" s="10">
        <v>36</v>
      </c>
      <c r="V20" s="10">
        <v>300</v>
      </c>
      <c r="W20" s="10">
        <v>490</v>
      </c>
      <c r="X20" s="10">
        <v>537</v>
      </c>
      <c r="Y20" s="10">
        <v>289</v>
      </c>
      <c r="Z20" s="10">
        <v>657</v>
      </c>
      <c r="AA20" s="10">
        <v>363</v>
      </c>
      <c r="AB20" s="10">
        <v>126</v>
      </c>
      <c r="AC20" s="10">
        <v>390</v>
      </c>
      <c r="AD20" s="10">
        <v>447</v>
      </c>
      <c r="AE20" s="36">
        <f>AVERAGE(C20:AD20)</f>
        <v>216.14285714285714</v>
      </c>
      <c r="AF20" s="37">
        <f>MIN(C20:AC20)</f>
        <v>17</v>
      </c>
      <c r="AG20" s="38">
        <f>MAX(C20:AC20)</f>
        <v>657</v>
      </c>
    </row>
    <row r="21" spans="1:33" ht="14.4" x14ac:dyDescent="0.3">
      <c r="A21" s="134"/>
      <c r="B21" s="13" t="s">
        <v>13</v>
      </c>
      <c r="C21" s="10"/>
      <c r="D21" s="10"/>
      <c r="E21" s="10"/>
      <c r="F21" s="10"/>
      <c r="G21" s="10"/>
      <c r="H21" s="10"/>
      <c r="I21" s="10">
        <v>716</v>
      </c>
      <c r="J21" s="10">
        <v>1140</v>
      </c>
      <c r="K21" s="10"/>
      <c r="L21" s="10"/>
      <c r="M21" s="10"/>
      <c r="N21" s="10">
        <v>987</v>
      </c>
      <c r="O21" s="10">
        <v>314</v>
      </c>
      <c r="P21" s="10">
        <v>572</v>
      </c>
      <c r="Q21" s="10">
        <v>1100</v>
      </c>
      <c r="R21" s="10"/>
      <c r="S21" s="10">
        <v>2120</v>
      </c>
      <c r="T21" s="10">
        <v>1001</v>
      </c>
      <c r="U21" s="10">
        <v>401</v>
      </c>
      <c r="V21" s="10">
        <v>1167</v>
      </c>
      <c r="W21" s="10">
        <v>2290</v>
      </c>
      <c r="X21" s="10">
        <v>1796</v>
      </c>
      <c r="Y21" s="10">
        <v>1170</v>
      </c>
      <c r="Z21" s="10">
        <v>1342</v>
      </c>
      <c r="AA21" s="10"/>
      <c r="AB21" s="10">
        <v>1207</v>
      </c>
      <c r="AC21" s="10">
        <v>1575</v>
      </c>
      <c r="AD21" s="10">
        <v>1616</v>
      </c>
      <c r="AE21" s="36">
        <f>AVERAGE(C21:AD21)</f>
        <v>1206.7058823529412</v>
      </c>
      <c r="AF21" s="37">
        <f>MIN(C21:AC21)</f>
        <v>314</v>
      </c>
      <c r="AG21" s="38">
        <f>MAX(C21:AC21)</f>
        <v>2290</v>
      </c>
    </row>
    <row r="22" spans="1:33" ht="14.4" x14ac:dyDescent="0.3">
      <c r="A22" s="134"/>
      <c r="B22" s="13" t="s">
        <v>15</v>
      </c>
      <c r="C22" s="10">
        <v>34</v>
      </c>
      <c r="D22" s="10">
        <v>82</v>
      </c>
      <c r="E22" s="10">
        <v>77</v>
      </c>
      <c r="F22" s="10">
        <v>30</v>
      </c>
      <c r="G22" s="10">
        <v>108</v>
      </c>
      <c r="H22" s="10">
        <v>36</v>
      </c>
      <c r="I22" s="10">
        <v>417</v>
      </c>
      <c r="J22" s="10">
        <v>851</v>
      </c>
      <c r="K22" s="10">
        <v>165</v>
      </c>
      <c r="L22" s="10">
        <v>62</v>
      </c>
      <c r="M22" s="10">
        <v>151</v>
      </c>
      <c r="N22" s="10">
        <v>135</v>
      </c>
      <c r="O22" s="10">
        <v>36</v>
      </c>
      <c r="P22" s="10">
        <v>39</v>
      </c>
      <c r="Q22" s="10">
        <v>109</v>
      </c>
      <c r="R22" s="10">
        <v>223</v>
      </c>
      <c r="S22" s="10">
        <v>168</v>
      </c>
      <c r="T22" s="10">
        <v>96</v>
      </c>
      <c r="U22" s="10">
        <v>49</v>
      </c>
      <c r="V22" s="10">
        <v>141</v>
      </c>
      <c r="W22" s="10">
        <v>177</v>
      </c>
      <c r="X22" s="10">
        <v>919</v>
      </c>
      <c r="Y22" s="10">
        <v>135</v>
      </c>
      <c r="Z22" s="10">
        <v>324</v>
      </c>
      <c r="AA22" s="10">
        <v>801</v>
      </c>
      <c r="AB22" s="10">
        <v>64</v>
      </c>
      <c r="AC22" s="10">
        <v>355</v>
      </c>
      <c r="AD22" s="10">
        <v>466</v>
      </c>
      <c r="AE22" s="36">
        <f>AVERAGE(C22:AD22)</f>
        <v>223.21428571428572</v>
      </c>
      <c r="AF22" s="37">
        <f>MIN(C22:AC22)</f>
        <v>30</v>
      </c>
      <c r="AG22" s="38">
        <f>MAX(C22:AC22)</f>
        <v>919</v>
      </c>
    </row>
    <row r="23" spans="1:33" ht="14.4" x14ac:dyDescent="0.3">
      <c r="A23" s="134"/>
      <c r="B23" s="13" t="s">
        <v>31</v>
      </c>
      <c r="C23" s="10"/>
      <c r="D23" s="10"/>
      <c r="E23" s="10"/>
      <c r="F23" s="10"/>
      <c r="G23" s="10">
        <v>18</v>
      </c>
      <c r="H23" s="10"/>
      <c r="I23" s="10"/>
      <c r="J23" s="10"/>
      <c r="K23" s="10"/>
      <c r="L23" s="10"/>
      <c r="M23" s="10"/>
      <c r="N23" s="10">
        <v>7</v>
      </c>
      <c r="O23" s="10"/>
      <c r="P23" s="10"/>
      <c r="Q23" s="10">
        <v>58</v>
      </c>
      <c r="R23" s="10">
        <v>6</v>
      </c>
      <c r="S23" s="10">
        <v>3</v>
      </c>
      <c r="T23" s="10"/>
      <c r="U23" s="10"/>
      <c r="V23" s="10">
        <v>106</v>
      </c>
      <c r="W23" s="10">
        <v>11</v>
      </c>
      <c r="X23" s="10">
        <v>10</v>
      </c>
      <c r="Y23" s="10">
        <v>120</v>
      </c>
      <c r="Z23" s="10">
        <v>63</v>
      </c>
      <c r="AA23" s="10">
        <v>228</v>
      </c>
      <c r="AB23" s="10"/>
      <c r="AC23" s="10">
        <v>45</v>
      </c>
      <c r="AD23" s="10">
        <v>25</v>
      </c>
      <c r="AE23" s="36">
        <f>AVERAGE(C23:AD23)</f>
        <v>53.846153846153847</v>
      </c>
      <c r="AF23" s="37">
        <f>MIN(C23:R23)</f>
        <v>6</v>
      </c>
      <c r="AG23" s="38">
        <f>MAX(C23:R23)</f>
        <v>58</v>
      </c>
    </row>
    <row r="24" spans="1:33" ht="14.4" x14ac:dyDescent="0.3">
      <c r="A24" s="134"/>
      <c r="B24" s="13" t="s">
        <v>53</v>
      </c>
      <c r="C24" s="10"/>
      <c r="D24" s="10">
        <v>10</v>
      </c>
      <c r="E24" s="10">
        <v>26</v>
      </c>
      <c r="F24" s="10">
        <v>28</v>
      </c>
      <c r="G24" s="10">
        <v>83</v>
      </c>
      <c r="H24" s="10">
        <v>82</v>
      </c>
      <c r="I24" s="10">
        <v>101</v>
      </c>
      <c r="J24" s="10">
        <v>70</v>
      </c>
      <c r="K24" s="10">
        <v>78</v>
      </c>
      <c r="L24" s="10">
        <v>65</v>
      </c>
      <c r="M24" s="10">
        <v>62</v>
      </c>
      <c r="N24" s="10">
        <v>85</v>
      </c>
      <c r="O24" s="10">
        <v>37</v>
      </c>
      <c r="P24" s="10">
        <v>65</v>
      </c>
      <c r="Q24" s="10">
        <v>110</v>
      </c>
      <c r="R24" s="10">
        <v>171</v>
      </c>
      <c r="S24" s="10">
        <v>122</v>
      </c>
      <c r="T24" s="10">
        <v>63</v>
      </c>
      <c r="U24" s="10">
        <v>51</v>
      </c>
      <c r="V24" s="10">
        <v>71</v>
      </c>
      <c r="W24" s="10">
        <v>446</v>
      </c>
      <c r="X24" s="10">
        <v>202</v>
      </c>
      <c r="Y24" s="10">
        <v>57</v>
      </c>
      <c r="Z24" s="10">
        <v>337</v>
      </c>
      <c r="AA24" s="10">
        <v>165</v>
      </c>
      <c r="AB24" s="10">
        <v>164</v>
      </c>
      <c r="AC24" s="10">
        <v>40</v>
      </c>
      <c r="AD24" s="10">
        <v>329</v>
      </c>
      <c r="AE24" s="36">
        <f>AVERAGE(C24:AD24)</f>
        <v>115.55555555555556</v>
      </c>
      <c r="AF24" s="37">
        <f>MIN(C24:AC24)</f>
        <v>10</v>
      </c>
      <c r="AG24" s="38">
        <f>MAX(C24:AC24)</f>
        <v>446</v>
      </c>
    </row>
    <row r="25" spans="1:33" ht="14.4" x14ac:dyDescent="0.3">
      <c r="A25" s="134"/>
      <c r="B25" s="30" t="s">
        <v>49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36"/>
      <c r="AF25" s="37">
        <f>MIN(C25:R25)</f>
        <v>0</v>
      </c>
      <c r="AG25" s="38">
        <f>MAX(C25:R25)</f>
        <v>0</v>
      </c>
    </row>
    <row r="26" spans="1:33" ht="14.4" x14ac:dyDescent="0.3">
      <c r="A26" s="134"/>
      <c r="B26" s="13" t="s">
        <v>21</v>
      </c>
      <c r="C26" s="10">
        <v>245</v>
      </c>
      <c r="D26" s="10"/>
      <c r="E26" s="10"/>
      <c r="F26" s="10">
        <v>199</v>
      </c>
      <c r="G26" s="10">
        <v>434</v>
      </c>
      <c r="H26" s="10">
        <v>294</v>
      </c>
      <c r="I26" s="10">
        <v>801</v>
      </c>
      <c r="J26" s="10">
        <v>850</v>
      </c>
      <c r="K26" s="10">
        <v>177</v>
      </c>
      <c r="L26" s="10"/>
      <c r="M26" s="10">
        <v>224</v>
      </c>
      <c r="N26" s="10">
        <v>314</v>
      </c>
      <c r="O26" s="10">
        <v>367</v>
      </c>
      <c r="P26" s="10">
        <v>93</v>
      </c>
      <c r="Q26" s="10">
        <v>621</v>
      </c>
      <c r="R26" s="10">
        <v>699</v>
      </c>
      <c r="S26" s="10">
        <v>1669</v>
      </c>
      <c r="T26" s="10">
        <v>527</v>
      </c>
      <c r="U26" s="10">
        <v>76</v>
      </c>
      <c r="V26" s="10">
        <v>1288</v>
      </c>
      <c r="W26" s="10">
        <v>2930</v>
      </c>
      <c r="X26" s="10">
        <v>3052</v>
      </c>
      <c r="Y26" s="10">
        <v>1187</v>
      </c>
      <c r="Z26" s="10">
        <v>1742</v>
      </c>
      <c r="AA26" s="10">
        <v>1580</v>
      </c>
      <c r="AB26" s="10">
        <v>1590</v>
      </c>
      <c r="AC26" s="10">
        <v>3260</v>
      </c>
      <c r="AD26" s="10">
        <v>1616</v>
      </c>
      <c r="AE26" s="36">
        <f>AVERAGE(C26:AD26)</f>
        <v>1033.4000000000001</v>
      </c>
      <c r="AF26" s="37">
        <f>MIN(C26:AC26)</f>
        <v>76</v>
      </c>
      <c r="AG26" s="38">
        <f>MAX(C26:AC26)</f>
        <v>3260</v>
      </c>
    </row>
    <row r="27" spans="1:33" ht="14.4" x14ac:dyDescent="0.3">
      <c r="A27" s="134"/>
      <c r="B27" s="13" t="s">
        <v>22</v>
      </c>
      <c r="C27" s="10">
        <v>243</v>
      </c>
      <c r="D27" s="10"/>
      <c r="E27" s="10"/>
      <c r="F27" s="10">
        <v>198</v>
      </c>
      <c r="G27" s="10">
        <v>433</v>
      </c>
      <c r="H27" s="10">
        <v>255</v>
      </c>
      <c r="I27" s="10">
        <v>778</v>
      </c>
      <c r="J27" s="10">
        <v>753</v>
      </c>
      <c r="K27" s="10">
        <v>205</v>
      </c>
      <c r="L27" s="10"/>
      <c r="M27" s="10">
        <v>224</v>
      </c>
      <c r="N27" s="10">
        <v>291</v>
      </c>
      <c r="O27" s="10">
        <v>345</v>
      </c>
      <c r="P27" s="10">
        <v>89</v>
      </c>
      <c r="Q27" s="10">
        <v>634</v>
      </c>
      <c r="R27" s="10">
        <v>695</v>
      </c>
      <c r="S27" s="10">
        <v>1654</v>
      </c>
      <c r="T27" s="10">
        <v>526</v>
      </c>
      <c r="U27" s="10">
        <v>75</v>
      </c>
      <c r="V27" s="10">
        <v>1288</v>
      </c>
      <c r="W27" s="10">
        <v>2921</v>
      </c>
      <c r="X27" s="10">
        <v>3040</v>
      </c>
      <c r="Y27" s="10">
        <v>1187</v>
      </c>
      <c r="Z27" s="10">
        <v>1660</v>
      </c>
      <c r="AA27" s="10">
        <v>1578</v>
      </c>
      <c r="AB27" s="10">
        <v>1574</v>
      </c>
      <c r="AC27" s="10">
        <v>3102</v>
      </c>
      <c r="AD27" s="10">
        <v>1591</v>
      </c>
      <c r="AE27" s="36">
        <f>AVERAGE(C27:AD27)</f>
        <v>1013.56</v>
      </c>
      <c r="AF27" s="37">
        <f>MIN(C27:AC27)</f>
        <v>75</v>
      </c>
      <c r="AG27" s="38">
        <f>MAX(C27:AC27)</f>
        <v>3102</v>
      </c>
    </row>
    <row r="28" spans="1:33" ht="14.4" x14ac:dyDescent="0.3">
      <c r="A28" s="134"/>
      <c r="B28" s="13" t="s">
        <v>16</v>
      </c>
      <c r="C28" s="10">
        <v>244</v>
      </c>
      <c r="D28" s="10"/>
      <c r="E28" s="10"/>
      <c r="F28" s="10">
        <v>146</v>
      </c>
      <c r="G28" s="10">
        <v>433</v>
      </c>
      <c r="H28" s="10">
        <v>294</v>
      </c>
      <c r="I28" s="10">
        <v>769</v>
      </c>
      <c r="J28" s="10">
        <v>991</v>
      </c>
      <c r="K28" s="10">
        <v>991</v>
      </c>
      <c r="L28" s="10"/>
      <c r="M28" s="10">
        <v>225</v>
      </c>
      <c r="N28" s="10">
        <v>291</v>
      </c>
      <c r="O28" s="10">
        <v>343</v>
      </c>
      <c r="P28" s="10">
        <v>88</v>
      </c>
      <c r="Q28" s="10">
        <v>629</v>
      </c>
      <c r="R28" s="10">
        <v>691</v>
      </c>
      <c r="S28" s="10">
        <v>1653</v>
      </c>
      <c r="T28" s="10">
        <v>532</v>
      </c>
      <c r="U28" s="10">
        <v>73</v>
      </c>
      <c r="V28" s="10">
        <v>1288</v>
      </c>
      <c r="W28" s="10">
        <v>2918</v>
      </c>
      <c r="X28" s="10">
        <v>3025</v>
      </c>
      <c r="Y28" s="10">
        <v>1187</v>
      </c>
      <c r="Z28" s="10">
        <v>1651</v>
      </c>
      <c r="AA28" s="10">
        <v>2918</v>
      </c>
      <c r="AB28" s="10">
        <v>1575</v>
      </c>
      <c r="AC28" s="10">
        <v>2990</v>
      </c>
      <c r="AD28" s="10">
        <v>1587</v>
      </c>
      <c r="AE28" s="36">
        <f>AVERAGE(C28:AD28)</f>
        <v>1101.28</v>
      </c>
      <c r="AF28" s="37">
        <f>MIN(C28:AC28)</f>
        <v>73</v>
      </c>
      <c r="AG28" s="38">
        <f>MAX(C28:AC28)</f>
        <v>3025</v>
      </c>
    </row>
    <row r="29" spans="1:33" ht="14.4" x14ac:dyDescent="0.3">
      <c r="A29" s="134"/>
      <c r="B29" s="30" t="s">
        <v>48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36"/>
      <c r="AF29" s="37">
        <f>MIN(C29:R29)</f>
        <v>0</v>
      </c>
      <c r="AG29" s="38">
        <f>MAX(C29:R29)</f>
        <v>0</v>
      </c>
    </row>
    <row r="30" spans="1:33" ht="14.4" x14ac:dyDescent="0.3">
      <c r="A30" s="134"/>
      <c r="B30" s="13" t="s">
        <v>12</v>
      </c>
      <c r="C30" s="10">
        <v>1020</v>
      </c>
      <c r="D30" s="10"/>
      <c r="E30" s="10">
        <v>464</v>
      </c>
      <c r="F30" s="10">
        <v>57</v>
      </c>
      <c r="G30" s="10">
        <v>190</v>
      </c>
      <c r="H30" s="10">
        <v>258</v>
      </c>
      <c r="I30" s="10">
        <v>1387</v>
      </c>
      <c r="J30" s="10">
        <v>1671</v>
      </c>
      <c r="K30" s="10">
        <v>175</v>
      </c>
      <c r="L30" s="10">
        <v>755</v>
      </c>
      <c r="M30" s="10">
        <v>362</v>
      </c>
      <c r="N30" s="10">
        <v>599</v>
      </c>
      <c r="O30" s="10">
        <v>299</v>
      </c>
      <c r="P30" s="10">
        <v>118</v>
      </c>
      <c r="Q30" s="10">
        <v>167</v>
      </c>
      <c r="R30" s="10">
        <v>876</v>
      </c>
      <c r="S30" s="10">
        <v>1250</v>
      </c>
      <c r="T30" s="10">
        <v>261</v>
      </c>
      <c r="U30" s="10">
        <v>215</v>
      </c>
      <c r="V30" s="10">
        <v>1870</v>
      </c>
      <c r="W30" s="10">
        <v>1140</v>
      </c>
      <c r="X30" s="10">
        <v>1062</v>
      </c>
      <c r="Y30" s="10">
        <v>1756</v>
      </c>
      <c r="Z30" s="10">
        <v>1463</v>
      </c>
      <c r="AA30" s="10">
        <v>200</v>
      </c>
      <c r="AB30" s="10">
        <v>417</v>
      </c>
      <c r="AC30" s="10">
        <v>195</v>
      </c>
      <c r="AD30" s="10">
        <v>2938</v>
      </c>
      <c r="AE30" s="36">
        <f>AVERAGE(C30:AD30)</f>
        <v>783.88888888888891</v>
      </c>
      <c r="AF30" s="37">
        <f>MIN(C30:AC30)</f>
        <v>57</v>
      </c>
      <c r="AG30" s="38">
        <f>MAX(C30:AC30)</f>
        <v>1870</v>
      </c>
    </row>
    <row r="31" spans="1:33" ht="14.4" x14ac:dyDescent="0.3">
      <c r="A31" s="134"/>
      <c r="B31" s="13" t="s">
        <v>25</v>
      </c>
      <c r="C31" s="10">
        <v>354</v>
      </c>
      <c r="D31" s="10"/>
      <c r="E31" s="10">
        <v>188</v>
      </c>
      <c r="F31" s="10">
        <v>35</v>
      </c>
      <c r="G31" s="10">
        <v>110</v>
      </c>
      <c r="H31" s="10">
        <v>16</v>
      </c>
      <c r="I31" s="10">
        <v>1103</v>
      </c>
      <c r="J31" s="10">
        <v>1274</v>
      </c>
      <c r="K31" s="10">
        <v>81</v>
      </c>
      <c r="L31" s="10"/>
      <c r="M31" s="10">
        <v>21</v>
      </c>
      <c r="N31" s="10">
        <v>98</v>
      </c>
      <c r="O31" s="10">
        <v>189</v>
      </c>
      <c r="P31" s="10">
        <v>63</v>
      </c>
      <c r="Q31" s="10">
        <v>146</v>
      </c>
      <c r="R31" s="10">
        <v>393</v>
      </c>
      <c r="S31" s="10">
        <v>740</v>
      </c>
      <c r="T31" s="10"/>
      <c r="U31" s="10">
        <v>9</v>
      </c>
      <c r="V31" s="10">
        <v>494</v>
      </c>
      <c r="W31" s="10">
        <v>1026</v>
      </c>
      <c r="X31" s="10">
        <v>907</v>
      </c>
      <c r="Y31" s="10">
        <v>389</v>
      </c>
      <c r="Z31" s="10">
        <v>1082</v>
      </c>
      <c r="AA31" s="10">
        <v>150</v>
      </c>
      <c r="AB31" s="10">
        <v>61</v>
      </c>
      <c r="AC31" s="10">
        <v>68</v>
      </c>
      <c r="AD31" s="10">
        <v>2473</v>
      </c>
      <c r="AE31" s="36">
        <f>AVERAGE(C31:AD31)</f>
        <v>458.8</v>
      </c>
      <c r="AF31" s="37">
        <f>MIN(C31:AC31)</f>
        <v>9</v>
      </c>
      <c r="AG31" s="38">
        <f>MAX(C31:AC31)</f>
        <v>1274</v>
      </c>
    </row>
    <row r="32" spans="1:33" ht="14.4" x14ac:dyDescent="0.3">
      <c r="A32" s="134"/>
      <c r="B32" s="13" t="s">
        <v>36</v>
      </c>
      <c r="C32" s="10"/>
      <c r="D32" s="10"/>
      <c r="E32" s="10"/>
      <c r="F32" s="10"/>
      <c r="G32" s="10">
        <v>90</v>
      </c>
      <c r="H32" s="10"/>
      <c r="I32" s="10"/>
      <c r="J32" s="10">
        <v>1030</v>
      </c>
      <c r="K32" s="10">
        <v>16</v>
      </c>
      <c r="L32" s="10"/>
      <c r="M32" s="10"/>
      <c r="N32" s="10"/>
      <c r="O32" s="10"/>
      <c r="P32" s="10">
        <v>20</v>
      </c>
      <c r="Q32" s="10"/>
      <c r="R32" s="10"/>
      <c r="S32" s="10">
        <v>134</v>
      </c>
      <c r="T32" s="10"/>
      <c r="U32" s="10"/>
      <c r="V32" s="10">
        <v>27</v>
      </c>
      <c r="W32" s="10">
        <v>869</v>
      </c>
      <c r="X32" s="10">
        <v>391</v>
      </c>
      <c r="Y32" s="10">
        <v>20</v>
      </c>
      <c r="Z32" s="10">
        <v>998</v>
      </c>
      <c r="AA32" s="10">
        <v>150</v>
      </c>
      <c r="AB32" s="10">
        <v>3</v>
      </c>
      <c r="AC32" s="10">
        <v>27</v>
      </c>
      <c r="AD32" s="10">
        <v>2427</v>
      </c>
      <c r="AE32" s="36">
        <f>AVERAGE(C32:AD32)</f>
        <v>443</v>
      </c>
      <c r="AF32" s="37">
        <f>MIN(C32:R32)</f>
        <v>16</v>
      </c>
      <c r="AG32" s="38">
        <f>MAX(C32:R32)</f>
        <v>1030</v>
      </c>
    </row>
    <row r="33" spans="1:33" ht="14.4" x14ac:dyDescent="0.3">
      <c r="A33" s="134"/>
      <c r="B33" s="30" t="s">
        <v>47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36"/>
      <c r="AF33" s="37">
        <f>MIN(C33:R33)</f>
        <v>0</v>
      </c>
      <c r="AG33" s="38">
        <f>MAX(C33:R33)</f>
        <v>0</v>
      </c>
    </row>
    <row r="34" spans="1:33" ht="14.4" x14ac:dyDescent="0.3">
      <c r="A34" s="134"/>
      <c r="B34" s="13" t="s">
        <v>11</v>
      </c>
      <c r="C34" s="10"/>
      <c r="D34" s="10">
        <v>10</v>
      </c>
      <c r="E34" s="10"/>
      <c r="F34" s="10">
        <v>16</v>
      </c>
      <c r="G34" s="10"/>
      <c r="H34" s="10"/>
      <c r="I34" s="10">
        <v>320</v>
      </c>
      <c r="J34" s="10">
        <v>266</v>
      </c>
      <c r="K34" s="10">
        <v>22</v>
      </c>
      <c r="L34" s="10">
        <v>25</v>
      </c>
      <c r="M34" s="10">
        <v>203</v>
      </c>
      <c r="N34" s="10">
        <v>23</v>
      </c>
      <c r="O34" s="10">
        <v>34</v>
      </c>
      <c r="P34" s="10">
        <v>16</v>
      </c>
      <c r="Q34" s="10">
        <v>97</v>
      </c>
      <c r="R34" s="10">
        <v>59</v>
      </c>
      <c r="S34" s="10">
        <v>185</v>
      </c>
      <c r="T34" s="10"/>
      <c r="U34" s="10"/>
      <c r="V34" s="10">
        <v>127</v>
      </c>
      <c r="W34" s="10">
        <v>219</v>
      </c>
      <c r="X34" s="10">
        <v>150</v>
      </c>
      <c r="Y34" s="10">
        <v>123</v>
      </c>
      <c r="Z34" s="10">
        <v>381</v>
      </c>
      <c r="AA34" s="10">
        <v>219</v>
      </c>
      <c r="AB34" s="10">
        <v>96</v>
      </c>
      <c r="AC34" s="10">
        <v>85</v>
      </c>
      <c r="AD34" s="10">
        <v>111</v>
      </c>
      <c r="AE34" s="36">
        <f>AVERAGE(C34:AD34)</f>
        <v>126.68181818181819</v>
      </c>
      <c r="AF34" s="37">
        <f>MIN(C34:AC34)</f>
        <v>10</v>
      </c>
      <c r="AG34" s="38">
        <f>MAX(C34:AC34)</f>
        <v>381</v>
      </c>
    </row>
    <row r="35" spans="1:33" ht="14.4" x14ac:dyDescent="0.3">
      <c r="A35" s="134"/>
      <c r="B35" s="13" t="s">
        <v>24</v>
      </c>
      <c r="C35" s="10"/>
      <c r="D35" s="10"/>
      <c r="E35" s="10">
        <v>12</v>
      </c>
      <c r="F35" s="10">
        <v>17</v>
      </c>
      <c r="G35" s="10">
        <v>55</v>
      </c>
      <c r="H35" s="10">
        <v>63</v>
      </c>
      <c r="I35" s="10">
        <v>1762</v>
      </c>
      <c r="J35" s="10">
        <v>300</v>
      </c>
      <c r="K35" s="10">
        <v>32</v>
      </c>
      <c r="L35" s="10"/>
      <c r="M35" s="10">
        <v>58</v>
      </c>
      <c r="N35" s="10">
        <v>39</v>
      </c>
      <c r="O35" s="10">
        <v>33</v>
      </c>
      <c r="P35" s="10">
        <v>31</v>
      </c>
      <c r="Q35" s="10">
        <v>158</v>
      </c>
      <c r="R35" s="10">
        <v>215</v>
      </c>
      <c r="S35" s="10">
        <v>81</v>
      </c>
      <c r="T35" s="10">
        <v>92</v>
      </c>
      <c r="U35" s="10">
        <v>42</v>
      </c>
      <c r="V35" s="10">
        <v>93</v>
      </c>
      <c r="W35" s="10">
        <v>2933</v>
      </c>
      <c r="X35" s="10">
        <v>838</v>
      </c>
      <c r="Y35" s="10">
        <v>90</v>
      </c>
      <c r="Z35" s="10">
        <v>256</v>
      </c>
      <c r="AA35" s="10">
        <v>2300</v>
      </c>
      <c r="AB35" s="10">
        <v>116</v>
      </c>
      <c r="AC35" s="10">
        <v>2372</v>
      </c>
      <c r="AD35" s="10">
        <v>355</v>
      </c>
      <c r="AE35" s="36">
        <f>AVERAGE(C35:AD35)</f>
        <v>493.72</v>
      </c>
      <c r="AF35" s="37">
        <f>MIN(C35:AC35)</f>
        <v>12</v>
      </c>
      <c r="AG35" s="38">
        <f>MAX(C35:AC35)</f>
        <v>2933</v>
      </c>
    </row>
    <row r="36" spans="1:33" ht="14.4" x14ac:dyDescent="0.3">
      <c r="A36" s="134"/>
      <c r="B36" s="13" t="s">
        <v>23</v>
      </c>
      <c r="C36" s="10"/>
      <c r="D36" s="10"/>
      <c r="E36" s="10">
        <v>118</v>
      </c>
      <c r="F36" s="10"/>
      <c r="G36" s="10">
        <v>25</v>
      </c>
      <c r="H36" s="10">
        <v>63</v>
      </c>
      <c r="I36" s="10"/>
      <c r="J36" s="10">
        <v>51</v>
      </c>
      <c r="K36" s="10">
        <v>51</v>
      </c>
      <c r="L36" s="10">
        <v>42</v>
      </c>
      <c r="M36" s="10">
        <v>26</v>
      </c>
      <c r="N36" s="10">
        <v>19</v>
      </c>
      <c r="O36" s="10">
        <v>6</v>
      </c>
      <c r="P36" s="10">
        <v>10</v>
      </c>
      <c r="Q36" s="10">
        <v>136</v>
      </c>
      <c r="R36" s="10">
        <v>157</v>
      </c>
      <c r="S36" s="10">
        <v>92</v>
      </c>
      <c r="T36" s="10">
        <v>49</v>
      </c>
      <c r="U36" s="10">
        <v>26</v>
      </c>
      <c r="V36" s="10">
        <v>143</v>
      </c>
      <c r="W36" s="10">
        <v>99</v>
      </c>
      <c r="X36" s="10">
        <v>510</v>
      </c>
      <c r="Y36" s="10">
        <v>140</v>
      </c>
      <c r="Z36" s="10">
        <v>385</v>
      </c>
      <c r="AA36" s="10">
        <v>523</v>
      </c>
      <c r="AB36" s="10">
        <v>99</v>
      </c>
      <c r="AC36" s="10">
        <v>174</v>
      </c>
      <c r="AD36" s="10">
        <v>708</v>
      </c>
      <c r="AE36" s="36">
        <f>AVERAGE(C36:AD36)</f>
        <v>152.16666666666666</v>
      </c>
      <c r="AF36" s="37">
        <f>MIN(C36:AC36)</f>
        <v>6</v>
      </c>
      <c r="AG36" s="38">
        <f>MAX(C36:AC36)</f>
        <v>523</v>
      </c>
    </row>
    <row r="37" spans="1:33" ht="14.4" x14ac:dyDescent="0.3">
      <c r="A37" s="134"/>
      <c r="B37" s="13" t="s">
        <v>40</v>
      </c>
      <c r="C37" s="10"/>
      <c r="D37" s="10"/>
      <c r="E37" s="10"/>
      <c r="F37" s="10"/>
      <c r="G37" s="10"/>
      <c r="H37" s="10">
        <v>10</v>
      </c>
      <c r="I37" s="10"/>
      <c r="J37" s="10"/>
      <c r="K37" s="10">
        <v>49</v>
      </c>
      <c r="L37" s="10"/>
      <c r="M37" s="10"/>
      <c r="N37" s="10"/>
      <c r="O37" s="10"/>
      <c r="P37" s="10"/>
      <c r="Q37" s="10"/>
      <c r="R37" s="10"/>
      <c r="S37" s="10"/>
      <c r="T37" s="10"/>
      <c r="U37" s="10">
        <v>11</v>
      </c>
      <c r="V37" s="10"/>
      <c r="W37" s="10">
        <v>81</v>
      </c>
      <c r="X37" s="10">
        <v>268</v>
      </c>
      <c r="Y37" s="10"/>
      <c r="Z37" s="10"/>
      <c r="AA37" s="10"/>
      <c r="AB37" s="10">
        <v>14</v>
      </c>
      <c r="AC37" s="10">
        <v>146</v>
      </c>
      <c r="AD37" s="10">
        <v>169</v>
      </c>
      <c r="AE37" s="36">
        <f>AVERAGE(C37:AD37)</f>
        <v>93.5</v>
      </c>
      <c r="AF37" s="37">
        <f>MIN(C37:R37)</f>
        <v>10</v>
      </c>
      <c r="AG37" s="38">
        <f>MAX(C37:R37)</f>
        <v>49</v>
      </c>
    </row>
    <row r="38" spans="1:33" ht="14.4" x14ac:dyDescent="0.3">
      <c r="A38" s="134"/>
      <c r="B38" s="30" t="s">
        <v>51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36"/>
      <c r="AF38" s="37">
        <f>MIN(C38:R38)</f>
        <v>0</v>
      </c>
      <c r="AG38" s="38">
        <f>MAX(C38:R38)</f>
        <v>0</v>
      </c>
    </row>
    <row r="39" spans="1:33" ht="14.4" x14ac:dyDescent="0.3">
      <c r="A39" s="134"/>
      <c r="B39" s="13" t="s">
        <v>156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>
        <v>23</v>
      </c>
      <c r="W39" s="10">
        <v>36</v>
      </c>
      <c r="X39" s="10">
        <v>75</v>
      </c>
      <c r="Y39" s="10">
        <v>20</v>
      </c>
      <c r="Z39" s="10"/>
      <c r="AA39" s="10">
        <v>94</v>
      </c>
      <c r="AB39" s="10">
        <v>15</v>
      </c>
      <c r="AC39" s="10">
        <v>19</v>
      </c>
      <c r="AD39" s="10">
        <v>160</v>
      </c>
      <c r="AE39" s="36">
        <f>AVERAGE(C39:AD39)</f>
        <v>55.25</v>
      </c>
      <c r="AF39" s="37"/>
      <c r="AG39" s="38"/>
    </row>
    <row r="40" spans="1:33" ht="14.4" x14ac:dyDescent="0.3">
      <c r="A40" s="134"/>
      <c r="B40" s="13" t="s">
        <v>157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>
        <v>65</v>
      </c>
      <c r="T40" s="10"/>
      <c r="U40" s="10"/>
      <c r="V40" s="10">
        <v>46</v>
      </c>
      <c r="W40" s="10"/>
      <c r="X40" s="10">
        <v>57</v>
      </c>
      <c r="Y40" s="10">
        <v>39</v>
      </c>
      <c r="Z40" s="10"/>
      <c r="AA40" s="10">
        <v>218</v>
      </c>
      <c r="AB40" s="10"/>
      <c r="AC40" s="10">
        <v>65</v>
      </c>
      <c r="AD40" s="10">
        <v>160</v>
      </c>
      <c r="AE40" s="36">
        <f>AVERAGE(C40:AD40)</f>
        <v>92.857142857142861</v>
      </c>
      <c r="AF40" s="37"/>
      <c r="AG40" s="38"/>
    </row>
    <row r="41" spans="1:33" ht="14.4" x14ac:dyDescent="0.3">
      <c r="A41" s="134"/>
      <c r="B41" s="13" t="s">
        <v>39</v>
      </c>
      <c r="C41" s="10"/>
      <c r="D41" s="10"/>
      <c r="E41" s="10"/>
      <c r="F41" s="10"/>
      <c r="G41" s="10"/>
      <c r="H41" s="10">
        <v>4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>
        <v>37</v>
      </c>
      <c r="Y41" s="10"/>
      <c r="Z41" s="10"/>
      <c r="AA41" s="10"/>
      <c r="AB41" s="10"/>
      <c r="AC41" s="10"/>
      <c r="AD41" s="10">
        <v>160</v>
      </c>
      <c r="AE41" s="36">
        <f>AVERAGE(C41:AD41)</f>
        <v>67</v>
      </c>
      <c r="AF41" s="37">
        <f>MIN(C41:R41)</f>
        <v>4</v>
      </c>
      <c r="AG41" s="38">
        <f>MAX(C41:R41)</f>
        <v>4</v>
      </c>
    </row>
    <row r="42" spans="1:33" ht="14.4" x14ac:dyDescent="0.3">
      <c r="A42" s="134"/>
      <c r="B42" s="13" t="s">
        <v>30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>
        <v>32</v>
      </c>
      <c r="T42" s="10"/>
      <c r="U42" s="10"/>
      <c r="V42" s="10"/>
      <c r="W42" s="10"/>
      <c r="X42" s="10">
        <v>67</v>
      </c>
      <c r="Y42" s="10"/>
      <c r="Z42" s="10"/>
      <c r="AA42" s="10">
        <v>101</v>
      </c>
      <c r="AB42" s="10"/>
      <c r="AC42" s="10">
        <v>46</v>
      </c>
      <c r="AD42" s="10">
        <v>160</v>
      </c>
      <c r="AE42" s="36">
        <f>AVERAGE(C42:AD42)</f>
        <v>81.2</v>
      </c>
      <c r="AF42" s="37"/>
      <c r="AG42" s="38"/>
    </row>
    <row r="43" spans="1:33" ht="14.4" x14ac:dyDescent="0.3">
      <c r="A43" s="134"/>
      <c r="B43" s="13" t="s">
        <v>32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>
        <v>15</v>
      </c>
      <c r="Y43" s="10"/>
      <c r="Z43" s="10"/>
      <c r="AA43" s="10">
        <v>46</v>
      </c>
      <c r="AB43" s="10"/>
      <c r="AC43" s="10">
        <v>27</v>
      </c>
      <c r="AD43" s="10">
        <v>160</v>
      </c>
      <c r="AE43" s="36"/>
      <c r="AF43" s="37">
        <f>MIN(C43:R43)</f>
        <v>0</v>
      </c>
      <c r="AG43" s="38">
        <f>MAX(C43:R43)</f>
        <v>0</v>
      </c>
    </row>
    <row r="44" spans="1:33" ht="14.4" x14ac:dyDescent="0.3">
      <c r="A44" s="134"/>
      <c r="B44" s="13" t="s">
        <v>158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>
        <v>193</v>
      </c>
      <c r="T44" s="10"/>
      <c r="U44" s="10"/>
      <c r="V44" s="10">
        <v>160</v>
      </c>
      <c r="W44" s="10"/>
      <c r="X44" s="10">
        <v>157</v>
      </c>
      <c r="Y44" s="10">
        <v>146</v>
      </c>
      <c r="Z44" s="10"/>
      <c r="AA44" s="10">
        <v>733</v>
      </c>
      <c r="AB44" s="10"/>
      <c r="AC44" s="10">
        <v>191</v>
      </c>
      <c r="AD44" s="10">
        <v>160</v>
      </c>
      <c r="AE44" s="36">
        <f t="shared" ref="AE44:AE69" si="2">AVERAGE(C44:AD44)</f>
        <v>248.57142857142858</v>
      </c>
      <c r="AF44" s="37"/>
      <c r="AG44" s="38"/>
    </row>
    <row r="45" spans="1:33" ht="14.4" x14ac:dyDescent="0.3">
      <c r="A45" s="134"/>
      <c r="B45" s="13" t="s">
        <v>37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>
        <v>5</v>
      </c>
      <c r="Y45" s="10"/>
      <c r="Z45" s="10"/>
      <c r="AA45" s="10"/>
      <c r="AB45" s="10"/>
      <c r="AC45" s="10"/>
      <c r="AD45" s="10">
        <v>160</v>
      </c>
      <c r="AE45" s="36">
        <f t="shared" si="2"/>
        <v>82.5</v>
      </c>
      <c r="AF45" s="37">
        <f>MIN(C45:R45)</f>
        <v>0</v>
      </c>
      <c r="AG45" s="38">
        <f>MAX(C45:R45)</f>
        <v>0</v>
      </c>
    </row>
    <row r="46" spans="1:33" ht="14.4" x14ac:dyDescent="0.3">
      <c r="A46" s="43"/>
      <c r="B46" s="13" t="s">
        <v>129</v>
      </c>
      <c r="C46" s="44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>
        <v>325</v>
      </c>
      <c r="Y46" s="10"/>
      <c r="Z46" s="10"/>
      <c r="AA46" s="10">
        <v>572</v>
      </c>
      <c r="AB46" s="10">
        <v>95</v>
      </c>
      <c r="AC46" s="10"/>
      <c r="AD46" s="10">
        <v>600</v>
      </c>
      <c r="AE46" s="36">
        <f t="shared" si="2"/>
        <v>398</v>
      </c>
      <c r="AF46" s="37"/>
      <c r="AG46" s="38"/>
    </row>
    <row r="47" spans="1:33" ht="14.4" x14ac:dyDescent="0.3">
      <c r="B47" s="13" t="s">
        <v>153</v>
      </c>
      <c r="C47" s="4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0">
        <v>282</v>
      </c>
      <c r="T47" s="11"/>
      <c r="U47" s="11"/>
      <c r="V47" s="11"/>
      <c r="W47" s="11"/>
      <c r="X47" s="10">
        <v>508</v>
      </c>
      <c r="Y47" s="11"/>
      <c r="Z47" s="11"/>
      <c r="AA47" s="10">
        <v>199</v>
      </c>
      <c r="AB47" s="10">
        <v>320</v>
      </c>
      <c r="AC47" s="11"/>
      <c r="AD47" s="10">
        <v>1000</v>
      </c>
      <c r="AE47" s="36">
        <f t="shared" si="2"/>
        <v>461.8</v>
      </c>
      <c r="AF47" s="37"/>
      <c r="AG47" s="38"/>
    </row>
    <row r="48" spans="1:33" ht="14.4" x14ac:dyDescent="0.3">
      <c r="B48" s="13" t="s">
        <v>152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0">
        <v>263</v>
      </c>
      <c r="Y48" s="11"/>
      <c r="Z48" s="11"/>
      <c r="AA48" s="10">
        <v>4</v>
      </c>
      <c r="AB48" s="10">
        <v>122</v>
      </c>
      <c r="AC48" s="11"/>
      <c r="AD48" s="10"/>
      <c r="AE48" s="36">
        <f t="shared" si="2"/>
        <v>129.66666666666666</v>
      </c>
      <c r="AF48" s="11"/>
      <c r="AG48" s="38"/>
    </row>
    <row r="49" spans="2:38" ht="14.4" x14ac:dyDescent="0.3">
      <c r="B49" s="13" t="s">
        <v>130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0">
        <v>315</v>
      </c>
      <c r="Y49" s="5"/>
      <c r="Z49" s="5"/>
      <c r="AA49" s="10">
        <v>600</v>
      </c>
      <c r="AB49" s="10">
        <v>75</v>
      </c>
      <c r="AC49" s="5"/>
      <c r="AD49" s="10">
        <v>600</v>
      </c>
      <c r="AE49" s="36">
        <f t="shared" si="2"/>
        <v>397.5</v>
      </c>
      <c r="AF49" s="11"/>
      <c r="AG49" s="38"/>
    </row>
    <row r="50" spans="2:38" ht="14.4" x14ac:dyDescent="0.3">
      <c r="B50" s="13" t="s">
        <v>131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0">
        <v>217</v>
      </c>
      <c r="Y50" s="5"/>
      <c r="Z50" s="5"/>
      <c r="AA50" s="10">
        <v>887</v>
      </c>
      <c r="AB50" s="10">
        <v>81</v>
      </c>
      <c r="AC50" s="5"/>
      <c r="AD50" s="10">
        <v>887</v>
      </c>
      <c r="AE50" s="36">
        <f t="shared" si="2"/>
        <v>518</v>
      </c>
      <c r="AF50" s="11"/>
      <c r="AG50" s="38"/>
    </row>
    <row r="51" spans="2:38" ht="14.4" x14ac:dyDescent="0.3">
      <c r="B51" s="13" t="s">
        <v>132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0">
        <v>250</v>
      </c>
      <c r="Y51" s="5"/>
      <c r="Z51" s="5"/>
      <c r="AA51" s="10">
        <v>1200</v>
      </c>
      <c r="AB51" s="5"/>
      <c r="AC51" s="5"/>
      <c r="AD51" s="10">
        <v>1200</v>
      </c>
      <c r="AE51" s="36">
        <f t="shared" si="2"/>
        <v>883.33333333333337</v>
      </c>
      <c r="AF51" s="11"/>
      <c r="AG51" s="38"/>
    </row>
    <row r="52" spans="2:38" ht="14.4" x14ac:dyDescent="0.3">
      <c r="B52" s="13" t="s">
        <v>133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0">
        <v>366</v>
      </c>
      <c r="Y52" s="5"/>
      <c r="Z52" s="5"/>
      <c r="AA52" s="10">
        <v>1051</v>
      </c>
      <c r="AB52" s="5"/>
      <c r="AC52" s="5"/>
      <c r="AD52" s="10">
        <v>1051</v>
      </c>
      <c r="AE52" s="36">
        <f t="shared" si="2"/>
        <v>822.66666666666663</v>
      </c>
      <c r="AF52" s="11"/>
      <c r="AG52" s="38"/>
    </row>
    <row r="53" spans="2:38" ht="14.4" x14ac:dyDescent="0.3">
      <c r="B53" s="13" t="s">
        <v>134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10">
        <v>260</v>
      </c>
      <c r="AB53" s="5"/>
      <c r="AC53" s="5"/>
      <c r="AD53" s="10">
        <v>260</v>
      </c>
      <c r="AE53" s="36">
        <f t="shared" si="2"/>
        <v>260</v>
      </c>
      <c r="AF53" s="11"/>
      <c r="AG53" s="38"/>
    </row>
    <row r="54" spans="2:38" ht="14.4" x14ac:dyDescent="0.3">
      <c r="B54" s="13" t="s">
        <v>135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10">
        <v>646</v>
      </c>
      <c r="AB54" s="5"/>
      <c r="AC54" s="5"/>
      <c r="AD54" s="10">
        <v>646</v>
      </c>
      <c r="AE54" s="36">
        <f t="shared" si="2"/>
        <v>646</v>
      </c>
      <c r="AF54" s="11"/>
      <c r="AG54" s="38"/>
    </row>
    <row r="55" spans="2:38" ht="14.4" x14ac:dyDescent="0.3">
      <c r="B55" s="13" t="s">
        <v>136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10">
        <v>306</v>
      </c>
      <c r="AB55" s="5"/>
      <c r="AC55" s="5"/>
      <c r="AD55" s="10">
        <v>306</v>
      </c>
      <c r="AE55" s="36">
        <f t="shared" si="2"/>
        <v>306</v>
      </c>
      <c r="AF55" s="11"/>
      <c r="AG55" s="38"/>
    </row>
    <row r="56" spans="2:38" ht="14.4" x14ac:dyDescent="0.3">
      <c r="B56" s="13" t="s">
        <v>137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10">
        <v>248</v>
      </c>
      <c r="AB56" s="5"/>
      <c r="AC56" s="5"/>
      <c r="AD56" s="10">
        <v>248</v>
      </c>
      <c r="AE56" s="36">
        <f t="shared" si="2"/>
        <v>248</v>
      </c>
      <c r="AF56" s="11"/>
      <c r="AG56" s="38"/>
    </row>
    <row r="57" spans="2:38" ht="14.4" x14ac:dyDescent="0.3">
      <c r="B57" s="13" t="s">
        <v>138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10">
        <v>45</v>
      </c>
      <c r="AB57" s="5"/>
      <c r="AC57" s="5"/>
      <c r="AD57" s="10">
        <v>45</v>
      </c>
      <c r="AE57" s="36">
        <f t="shared" si="2"/>
        <v>45</v>
      </c>
      <c r="AF57" s="11"/>
      <c r="AG57" s="38"/>
    </row>
    <row r="58" spans="2:38" ht="14.4" x14ac:dyDescent="0.3">
      <c r="B58" s="13" t="s">
        <v>139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10">
        <v>75</v>
      </c>
      <c r="AB58" s="5"/>
      <c r="AC58" s="5"/>
      <c r="AD58" s="10">
        <v>75</v>
      </c>
      <c r="AE58" s="36">
        <f t="shared" si="2"/>
        <v>75</v>
      </c>
      <c r="AF58" s="11"/>
      <c r="AG58" s="38"/>
    </row>
    <row r="59" spans="2:38" ht="14.4" x14ac:dyDescent="0.3">
      <c r="B59" s="13" t="s">
        <v>140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10">
        <v>1370</v>
      </c>
      <c r="Y59" s="5"/>
      <c r="Z59" s="5"/>
      <c r="AA59" s="10">
        <v>3000</v>
      </c>
      <c r="AB59" s="5"/>
      <c r="AC59" s="5"/>
      <c r="AD59" s="10">
        <v>3000</v>
      </c>
      <c r="AE59" s="36">
        <f t="shared" si="2"/>
        <v>2456.6666666666665</v>
      </c>
      <c r="AF59" s="11"/>
      <c r="AG59" s="38"/>
      <c r="AL59" s="9">
        <f>V69/30</f>
        <v>8285.5</v>
      </c>
    </row>
    <row r="60" spans="2:38" ht="14.4" x14ac:dyDescent="0.3">
      <c r="B60" s="13" t="s">
        <v>141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0">
        <v>1209</v>
      </c>
      <c r="Y60" s="5"/>
      <c r="Z60" s="5"/>
      <c r="AA60" s="10">
        <v>2300</v>
      </c>
      <c r="AB60" s="5"/>
      <c r="AC60" s="5"/>
      <c r="AD60" s="10">
        <v>2300</v>
      </c>
      <c r="AE60" s="36">
        <f t="shared" si="2"/>
        <v>1936.3333333333333</v>
      </c>
      <c r="AF60" s="11"/>
      <c r="AG60" s="38"/>
    </row>
    <row r="61" spans="2:38" ht="14.4" x14ac:dyDescent="0.3">
      <c r="B61" s="13" t="s">
        <v>142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10">
        <v>567</v>
      </c>
      <c r="Y61" s="5"/>
      <c r="Z61" s="5"/>
      <c r="AA61" s="10">
        <v>2000</v>
      </c>
      <c r="AB61" s="5"/>
      <c r="AC61" s="5"/>
      <c r="AD61" s="10">
        <v>2000</v>
      </c>
      <c r="AE61" s="36">
        <f t="shared" si="2"/>
        <v>1522.3333333333333</v>
      </c>
      <c r="AF61" s="11"/>
      <c r="AG61" s="38"/>
    </row>
    <row r="62" spans="2:38" ht="14.4" x14ac:dyDescent="0.3">
      <c r="B62" s="13" t="s">
        <v>143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10">
        <v>29</v>
      </c>
      <c r="Y62" s="5"/>
      <c r="Z62" s="5"/>
      <c r="AA62" s="10">
        <v>55</v>
      </c>
      <c r="AB62" s="5"/>
      <c r="AC62" s="5"/>
      <c r="AD62" s="10">
        <v>55</v>
      </c>
      <c r="AE62" s="36">
        <f t="shared" si="2"/>
        <v>46.333333333333336</v>
      </c>
      <c r="AF62" s="11"/>
      <c r="AG62" s="38"/>
    </row>
    <row r="63" spans="2:38" ht="14.4" x14ac:dyDescent="0.3">
      <c r="B63" s="13" t="s">
        <v>144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10">
        <v>164</v>
      </c>
      <c r="AB63" s="5"/>
      <c r="AC63" s="5"/>
      <c r="AD63" s="10">
        <v>164</v>
      </c>
      <c r="AE63" s="36">
        <f t="shared" si="2"/>
        <v>164</v>
      </c>
      <c r="AF63" s="11"/>
      <c r="AG63" s="38"/>
    </row>
    <row r="64" spans="2:38" ht="14.4" x14ac:dyDescent="0.3">
      <c r="B64" s="13" t="s">
        <v>145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10">
        <v>155</v>
      </c>
      <c r="AB64" s="5"/>
      <c r="AC64" s="5"/>
      <c r="AD64" s="10">
        <v>155</v>
      </c>
      <c r="AE64" s="36">
        <f t="shared" si="2"/>
        <v>155</v>
      </c>
      <c r="AF64" s="11"/>
      <c r="AG64" s="38"/>
    </row>
    <row r="65" spans="2:33" ht="14.4" x14ac:dyDescent="0.3">
      <c r="B65" s="13" t="s">
        <v>146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10">
        <v>120</v>
      </c>
      <c r="AB65" s="5"/>
      <c r="AC65" s="5"/>
      <c r="AD65" s="10">
        <v>120</v>
      </c>
      <c r="AE65" s="36">
        <f t="shared" si="2"/>
        <v>120</v>
      </c>
      <c r="AF65" s="11"/>
      <c r="AG65" s="38"/>
    </row>
    <row r="66" spans="2:33" ht="14.4" x14ac:dyDescent="0.3">
      <c r="B66" s="13" t="s">
        <v>147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10">
        <v>94</v>
      </c>
      <c r="AB66" s="5"/>
      <c r="AC66" s="5"/>
      <c r="AD66" s="10">
        <v>94</v>
      </c>
      <c r="AE66" s="36">
        <f t="shared" si="2"/>
        <v>94</v>
      </c>
      <c r="AF66" s="11"/>
      <c r="AG66" s="38"/>
    </row>
    <row r="67" spans="2:33" ht="14.4" x14ac:dyDescent="0.3">
      <c r="B67" s="13" t="s">
        <v>148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10">
        <v>120</v>
      </c>
      <c r="AB67" s="5"/>
      <c r="AC67" s="5"/>
      <c r="AD67" s="10">
        <v>120</v>
      </c>
      <c r="AE67" s="36">
        <f t="shared" si="2"/>
        <v>120</v>
      </c>
      <c r="AF67" s="11"/>
      <c r="AG67" s="38"/>
    </row>
    <row r="68" spans="2:33" ht="14.4" x14ac:dyDescent="0.3">
      <c r="B68" s="13" t="s">
        <v>149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10">
        <v>5</v>
      </c>
      <c r="X68" s="10">
        <v>53</v>
      </c>
      <c r="Y68" s="5"/>
      <c r="Z68" s="5"/>
      <c r="AA68" s="10">
        <v>46</v>
      </c>
      <c r="AB68" s="11"/>
      <c r="AC68" s="5"/>
      <c r="AD68" s="10">
        <v>46</v>
      </c>
      <c r="AE68" s="36">
        <f t="shared" si="2"/>
        <v>37.5</v>
      </c>
      <c r="AF68" s="11"/>
      <c r="AG68" s="38"/>
    </row>
    <row r="69" spans="2:33" ht="14.4" x14ac:dyDescent="0.3">
      <c r="C69" s="41">
        <v>28201</v>
      </c>
      <c r="D69" s="11">
        <v>19607</v>
      </c>
      <c r="E69" s="11">
        <v>19000</v>
      </c>
      <c r="F69" s="11">
        <v>17077</v>
      </c>
      <c r="G69" s="11">
        <v>17239</v>
      </c>
      <c r="H69" s="11">
        <v>18558</v>
      </c>
      <c r="I69" s="11">
        <v>47315</v>
      </c>
      <c r="J69" s="11">
        <v>35620</v>
      </c>
      <c r="K69" s="11">
        <v>18200</v>
      </c>
      <c r="L69" s="11">
        <v>12724</v>
      </c>
      <c r="M69" s="11">
        <v>22090</v>
      </c>
      <c r="N69" s="11">
        <v>42728</v>
      </c>
      <c r="O69" s="11">
        <v>13544</v>
      </c>
      <c r="P69" s="45">
        <v>15047</v>
      </c>
      <c r="Q69" s="45">
        <v>19616</v>
      </c>
      <c r="R69" s="45">
        <v>45037</v>
      </c>
      <c r="S69" s="11">
        <v>55602</v>
      </c>
      <c r="T69" s="11">
        <v>76517</v>
      </c>
      <c r="U69" s="11">
        <v>80930</v>
      </c>
      <c r="V69" s="45">
        <v>248565</v>
      </c>
      <c r="W69" s="45">
        <v>88326</v>
      </c>
      <c r="X69" s="45">
        <v>86147</v>
      </c>
      <c r="Y69" s="45">
        <v>227990</v>
      </c>
      <c r="Z69" s="11">
        <v>60295</v>
      </c>
      <c r="AA69" s="11">
        <v>73929</v>
      </c>
      <c r="AB69" s="11">
        <v>42263</v>
      </c>
      <c r="AC69" s="11">
        <v>71112</v>
      </c>
      <c r="AD69" s="11">
        <v>112089</v>
      </c>
      <c r="AE69" s="36">
        <f t="shared" si="2"/>
        <v>57691.714285714283</v>
      </c>
      <c r="AF69" s="37">
        <f>MIN(C69:R69)</f>
        <v>12724</v>
      </c>
      <c r="AG69" s="38">
        <f>MAX(C69:R69)</f>
        <v>47315</v>
      </c>
    </row>
    <row r="70" spans="2:33" ht="14.4" thickBot="1" x14ac:dyDescent="0.3">
      <c r="C70" s="35">
        <f>C69/30</f>
        <v>940.0333333333333</v>
      </c>
      <c r="D70" s="11">
        <f t="shared" ref="D70:AB70" si="3">D69/30</f>
        <v>653.56666666666672</v>
      </c>
      <c r="E70" s="11">
        <f t="shared" si="3"/>
        <v>633.33333333333337</v>
      </c>
      <c r="F70" s="11">
        <f t="shared" si="3"/>
        <v>569.23333333333335</v>
      </c>
      <c r="G70" s="11">
        <f t="shared" si="3"/>
        <v>574.63333333333333</v>
      </c>
      <c r="H70" s="11">
        <f t="shared" si="3"/>
        <v>618.6</v>
      </c>
      <c r="I70" s="11">
        <v>1577.166667</v>
      </c>
      <c r="J70" s="11">
        <f t="shared" si="3"/>
        <v>1187.3333333333333</v>
      </c>
      <c r="K70" s="11">
        <f t="shared" si="3"/>
        <v>606.66666666666663</v>
      </c>
      <c r="L70" s="11">
        <f t="shared" si="3"/>
        <v>424.13333333333333</v>
      </c>
      <c r="M70" s="11">
        <f t="shared" si="3"/>
        <v>736.33333333333337</v>
      </c>
      <c r="N70" s="11">
        <f t="shared" si="3"/>
        <v>1424.2666666666667</v>
      </c>
      <c r="O70" s="11">
        <f t="shared" si="3"/>
        <v>451.46666666666664</v>
      </c>
      <c r="P70" s="11">
        <f t="shared" si="3"/>
        <v>501.56666666666666</v>
      </c>
      <c r="Q70" s="11">
        <f t="shared" si="3"/>
        <v>653.86666666666667</v>
      </c>
      <c r="R70" s="11">
        <f>R69/30</f>
        <v>1501.2333333333333</v>
      </c>
      <c r="S70" s="11">
        <f t="shared" ref="S70" si="4">S69/30</f>
        <v>1853.4</v>
      </c>
      <c r="T70" s="11">
        <v>2550.5666670000001</v>
      </c>
      <c r="U70" s="11">
        <f t="shared" ref="U70" si="5">U69/30</f>
        <v>2697.6666666666665</v>
      </c>
      <c r="V70" s="11">
        <f>V69/30</f>
        <v>8285.5</v>
      </c>
      <c r="W70" s="11">
        <f>W69/30</f>
        <v>2944.2</v>
      </c>
      <c r="X70" s="11">
        <f>X69/30</f>
        <v>2871.5666666666666</v>
      </c>
      <c r="Y70" s="11">
        <v>2040</v>
      </c>
      <c r="Z70" s="11">
        <f t="shared" si="3"/>
        <v>2009.8333333333333</v>
      </c>
      <c r="AA70" s="11">
        <f t="shared" si="3"/>
        <v>2464.3000000000002</v>
      </c>
      <c r="AB70" s="11">
        <f t="shared" si="3"/>
        <v>1408.7666666666667</v>
      </c>
      <c r="AC70" s="11">
        <f t="shared" ref="AC70:AG70" si="6">AC69/30</f>
        <v>2370.4</v>
      </c>
      <c r="AD70" s="11">
        <v>3145</v>
      </c>
      <c r="AE70" s="11">
        <f t="shared" si="6"/>
        <v>1923.0571428571427</v>
      </c>
      <c r="AF70" s="11">
        <f t="shared" si="6"/>
        <v>424.13333333333333</v>
      </c>
      <c r="AG70" s="11">
        <f t="shared" si="6"/>
        <v>1577.1666666666667</v>
      </c>
    </row>
    <row r="71" spans="2:33" ht="14.4" thickTop="1" x14ac:dyDescent="0.25">
      <c r="AD71" s="46"/>
    </row>
    <row r="72" spans="2:33" x14ac:dyDescent="0.25">
      <c r="AD72" s="46"/>
    </row>
  </sheetData>
  <sheetProtection algorithmName="SHA-512" hashValue="BuaxtUaH9+PFKv1Mvc7UMrd02+xM5RWUTMn4JX74aorr2ggr4iPz+tuYxpf3XhSQSiB8V3Ib2lX5VwBJ+vKHLg==" saltValue="ikCq4KmzorLJiyGzg5wGxg==" spinCount="100000" sheet="1" objects="1" scenarios="1"/>
  <mergeCells count="1">
    <mergeCell ref="A2:A45"/>
  </mergeCells>
  <printOptions headings="1" gridLines="1"/>
  <pageMargins left="0.7" right="0.7" top="0.75" bottom="0.75" header="0.3" footer="0.3"/>
  <pageSetup paperSize="8" scale="6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10" sqref="A10:XFD11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6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68"/>
    </row>
    <row r="19" spans="1:12" ht="14.4" thickBot="1" x14ac:dyDescent="0.3">
      <c r="A19" s="138" t="s">
        <v>206</v>
      </c>
      <c r="B19" s="138"/>
      <c r="C19" s="138"/>
      <c r="D19" s="138"/>
    </row>
    <row r="20" spans="1:12" ht="28.2" thickBot="1" x14ac:dyDescent="0.3">
      <c r="A20" s="69" t="s">
        <v>207</v>
      </c>
      <c r="B20" s="70" t="s">
        <v>208</v>
      </c>
      <c r="C20" s="70" t="s">
        <v>209</v>
      </c>
    </row>
    <row r="21" spans="1:12" ht="28.2" thickBot="1" x14ac:dyDescent="0.3">
      <c r="A21" s="71" t="s">
        <v>210</v>
      </c>
      <c r="B21" s="72"/>
      <c r="C21" s="72"/>
    </row>
    <row r="22" spans="1:12" ht="14.4" thickBot="1" x14ac:dyDescent="0.3">
      <c r="A22" s="71" t="s">
        <v>211</v>
      </c>
      <c r="B22" s="72"/>
      <c r="C22" s="72"/>
    </row>
    <row r="23" spans="1:12" ht="14.4" thickBot="1" x14ac:dyDescent="0.3">
      <c r="A23" s="71" t="s">
        <v>212</v>
      </c>
      <c r="B23" s="72"/>
      <c r="C23" s="72"/>
    </row>
    <row r="24" spans="1:12" ht="13.8" x14ac:dyDescent="0.25">
      <c r="A24" s="73"/>
    </row>
    <row r="25" spans="1:12" ht="14.4" thickBot="1" x14ac:dyDescent="0.3">
      <c r="A25" s="73" t="s">
        <v>213</v>
      </c>
    </row>
    <row r="26" spans="1:12" ht="28.2" thickBot="1" x14ac:dyDescent="0.3">
      <c r="A26" s="69" t="s">
        <v>214</v>
      </c>
      <c r="B26" s="70" t="s">
        <v>215</v>
      </c>
      <c r="C26" s="70" t="s">
        <v>216</v>
      </c>
    </row>
    <row r="27" spans="1:12" ht="14.4" thickBot="1" x14ac:dyDescent="0.3">
      <c r="A27" s="74"/>
      <c r="B27" s="72"/>
      <c r="C27" s="72"/>
    </row>
    <row r="28" spans="1:12" ht="13.8" x14ac:dyDescent="0.25">
      <c r="A28" s="73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9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39:E39"/>
    <mergeCell ref="A15:B15"/>
    <mergeCell ref="A16:B16"/>
    <mergeCell ref="A17:B17"/>
    <mergeCell ref="A19:D19"/>
    <mergeCell ref="A33:E33"/>
    <mergeCell ref="A36:E36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XFD1048576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O21" sqref="O21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194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3.8" x14ac:dyDescent="0.25">
      <c r="A19" s="129" t="s">
        <v>206</v>
      </c>
      <c r="B19" s="129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D6:D7"/>
    <mergeCell ref="E6:E7"/>
    <mergeCell ref="A33:E33"/>
    <mergeCell ref="A36:E36"/>
    <mergeCell ref="A39:E39"/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0"/>
  <sheetViews>
    <sheetView workbookViewId="0">
      <selection activeCell="K7" sqref="K7"/>
    </sheetView>
  </sheetViews>
  <sheetFormatPr defaultColWidth="9.109375" defaultRowHeight="13.2" x14ac:dyDescent="0.25"/>
  <cols>
    <col min="1" max="16384" width="9.109375" style="25"/>
  </cols>
  <sheetData>
    <row r="1" spans="1:7" ht="13.8" x14ac:dyDescent="0.25">
      <c r="A1" s="14"/>
      <c r="B1" s="14">
        <v>24</v>
      </c>
      <c r="C1" s="14">
        <v>24</v>
      </c>
      <c r="D1" s="14">
        <v>24</v>
      </c>
      <c r="E1" s="14">
        <v>24</v>
      </c>
      <c r="F1" s="5">
        <v>24</v>
      </c>
      <c r="G1" s="14">
        <v>24</v>
      </c>
    </row>
    <row r="2" spans="1:7" ht="67.2" x14ac:dyDescent="0.25">
      <c r="A2" s="7"/>
      <c r="B2" s="1" t="s">
        <v>106</v>
      </c>
      <c r="C2" s="1" t="s">
        <v>123</v>
      </c>
      <c r="D2" s="1" t="s">
        <v>107</v>
      </c>
      <c r="E2" s="1" t="s">
        <v>115</v>
      </c>
      <c r="F2" s="24" t="s">
        <v>105</v>
      </c>
      <c r="G2" s="1" t="s">
        <v>114</v>
      </c>
    </row>
    <row r="3" spans="1:7" ht="13.8" x14ac:dyDescent="0.25">
      <c r="A3" s="16" t="s">
        <v>45</v>
      </c>
      <c r="B3" s="12"/>
      <c r="C3" s="12"/>
      <c r="D3" s="12"/>
      <c r="E3" s="12"/>
      <c r="F3" s="12"/>
      <c r="G3" s="12"/>
    </row>
    <row r="4" spans="1:7" ht="13.8" x14ac:dyDescent="0.25">
      <c r="A4" s="5" t="s">
        <v>0</v>
      </c>
      <c r="B4" s="5">
        <v>10239</v>
      </c>
      <c r="C4" s="5">
        <v>9483</v>
      </c>
      <c r="D4" s="5">
        <v>9823</v>
      </c>
      <c r="E4" s="5">
        <v>6631</v>
      </c>
      <c r="F4" s="5">
        <v>6000</v>
      </c>
      <c r="G4" s="5">
        <v>5200</v>
      </c>
    </row>
    <row r="5" spans="1:7" ht="13.8" x14ac:dyDescent="0.25">
      <c r="A5" s="5" t="s">
        <v>1</v>
      </c>
      <c r="B5" s="5">
        <v>10239</v>
      </c>
      <c r="C5" s="5">
        <v>9481</v>
      </c>
      <c r="D5" s="5">
        <v>9820</v>
      </c>
      <c r="E5" s="5">
        <v>6631</v>
      </c>
      <c r="F5" s="5">
        <v>6000</v>
      </c>
      <c r="G5" s="5">
        <v>5200</v>
      </c>
    </row>
    <row r="6" spans="1:7" ht="13.8" x14ac:dyDescent="0.25">
      <c r="A6" s="5" t="s">
        <v>2</v>
      </c>
      <c r="B6" s="5">
        <v>10239</v>
      </c>
      <c r="C6" s="5">
        <v>9750</v>
      </c>
      <c r="D6" s="5">
        <v>9942</v>
      </c>
      <c r="E6" s="5">
        <v>6631</v>
      </c>
      <c r="F6" s="5">
        <v>6000</v>
      </c>
      <c r="G6" s="5">
        <v>5200</v>
      </c>
    </row>
    <row r="7" spans="1:7" ht="13.8" x14ac:dyDescent="0.25">
      <c r="A7" s="5" t="s">
        <v>72</v>
      </c>
      <c r="B7" s="5">
        <v>10239</v>
      </c>
      <c r="C7" s="5">
        <v>9459</v>
      </c>
      <c r="D7" s="5">
        <v>9810</v>
      </c>
      <c r="E7" s="5">
        <v>6631</v>
      </c>
      <c r="F7" s="5">
        <v>6000</v>
      </c>
      <c r="G7" s="5">
        <v>5200</v>
      </c>
    </row>
    <row r="8" spans="1:7" ht="13.8" x14ac:dyDescent="0.25">
      <c r="A8" s="5" t="s">
        <v>3</v>
      </c>
      <c r="B8" s="5">
        <v>10239</v>
      </c>
      <c r="C8" s="5"/>
      <c r="D8" s="5"/>
      <c r="E8" s="5">
        <v>6631</v>
      </c>
      <c r="F8" s="5">
        <v>6000</v>
      </c>
      <c r="G8" s="5">
        <v>5200</v>
      </c>
    </row>
    <row r="9" spans="1:7" ht="13.8" x14ac:dyDescent="0.25">
      <c r="A9" s="5" t="s">
        <v>4</v>
      </c>
      <c r="B9" s="5">
        <v>10239</v>
      </c>
      <c r="C9" s="5">
        <v>10663</v>
      </c>
      <c r="D9" s="5">
        <v>10491</v>
      </c>
      <c r="E9" s="5">
        <v>6631</v>
      </c>
      <c r="F9" s="5">
        <v>6000</v>
      </c>
      <c r="G9" s="5">
        <v>5200</v>
      </c>
    </row>
    <row r="10" spans="1:7" ht="13.8" x14ac:dyDescent="0.25">
      <c r="A10" s="6" t="s">
        <v>46</v>
      </c>
      <c r="B10" s="5"/>
      <c r="C10" s="5"/>
      <c r="D10" s="5"/>
      <c r="E10" s="5"/>
      <c r="F10" s="5"/>
      <c r="G10" s="5"/>
    </row>
    <row r="11" spans="1:7" ht="13.8" x14ac:dyDescent="0.25">
      <c r="A11" s="5" t="s">
        <v>9</v>
      </c>
      <c r="B11" s="5">
        <v>6700</v>
      </c>
      <c r="C11" s="5">
        <v>6906</v>
      </c>
      <c r="D11" s="5">
        <v>6352</v>
      </c>
      <c r="E11" s="5">
        <v>3501</v>
      </c>
      <c r="F11" s="5">
        <v>3200</v>
      </c>
      <c r="G11" s="5">
        <v>4100</v>
      </c>
    </row>
    <row r="12" spans="1:7" ht="13.8" x14ac:dyDescent="0.25">
      <c r="A12" s="5" t="s">
        <v>10</v>
      </c>
      <c r="B12" s="5">
        <v>6700</v>
      </c>
      <c r="C12" s="5">
        <v>6601</v>
      </c>
      <c r="D12" s="5">
        <v>6146</v>
      </c>
      <c r="E12" s="5">
        <v>4373</v>
      </c>
      <c r="F12" s="5">
        <v>3200</v>
      </c>
      <c r="G12" s="5">
        <v>4100</v>
      </c>
    </row>
    <row r="13" spans="1:7" ht="13.8" x14ac:dyDescent="0.25">
      <c r="A13" s="5" t="s">
        <v>6</v>
      </c>
      <c r="B13" s="5">
        <v>6700</v>
      </c>
      <c r="C13" s="5">
        <v>6593</v>
      </c>
      <c r="D13" s="5">
        <v>6265</v>
      </c>
      <c r="E13" s="5">
        <v>3718</v>
      </c>
      <c r="F13" s="5">
        <v>3346</v>
      </c>
      <c r="G13" s="5">
        <v>4100</v>
      </c>
    </row>
    <row r="14" spans="1:7" ht="13.8" x14ac:dyDescent="0.25">
      <c r="A14" s="5" t="s">
        <v>7</v>
      </c>
      <c r="B14" s="5">
        <v>300</v>
      </c>
      <c r="C14" s="5"/>
      <c r="D14" s="5"/>
      <c r="E14" s="5">
        <v>3496</v>
      </c>
      <c r="F14" s="5">
        <v>520</v>
      </c>
      <c r="G14" s="5">
        <v>173</v>
      </c>
    </row>
    <row r="15" spans="1:7" ht="13.8" x14ac:dyDescent="0.25">
      <c r="A15" s="5" t="s">
        <v>18</v>
      </c>
      <c r="B15" s="5">
        <v>6700</v>
      </c>
      <c r="C15" s="5">
        <v>6460</v>
      </c>
      <c r="D15" s="5">
        <v>6138</v>
      </c>
      <c r="E15" s="5">
        <v>4826</v>
      </c>
      <c r="F15" s="5">
        <v>3200</v>
      </c>
      <c r="G15" s="5">
        <v>4100</v>
      </c>
    </row>
    <row r="16" spans="1:7" ht="13.8" x14ac:dyDescent="0.25">
      <c r="A16" s="5" t="s">
        <v>20</v>
      </c>
      <c r="B16" s="5">
        <v>127</v>
      </c>
      <c r="C16" s="5"/>
      <c r="D16" s="5"/>
      <c r="E16" s="5"/>
      <c r="F16" s="5"/>
      <c r="G16" s="5"/>
    </row>
    <row r="17" spans="1:7" ht="13.8" x14ac:dyDescent="0.25">
      <c r="A17" s="5" t="s">
        <v>19</v>
      </c>
      <c r="B17" s="5">
        <v>6700</v>
      </c>
      <c r="C17" s="5">
        <v>8214</v>
      </c>
      <c r="D17" s="5">
        <v>6470</v>
      </c>
      <c r="E17" s="5">
        <v>3493</v>
      </c>
      <c r="F17" s="5">
        <v>3500</v>
      </c>
      <c r="G17" s="5">
        <v>4900</v>
      </c>
    </row>
    <row r="18" spans="1:7" ht="13.8" x14ac:dyDescent="0.25">
      <c r="A18" s="5" t="s">
        <v>17</v>
      </c>
      <c r="B18" s="5">
        <v>6700</v>
      </c>
      <c r="C18" s="5">
        <v>6460</v>
      </c>
      <c r="D18" s="5">
        <v>6137</v>
      </c>
      <c r="E18" s="5">
        <v>3493</v>
      </c>
      <c r="F18" s="5">
        <v>3200</v>
      </c>
      <c r="G18" s="5">
        <v>4100</v>
      </c>
    </row>
    <row r="19" spans="1:7" ht="13.8" x14ac:dyDescent="0.25">
      <c r="A19" s="6" t="s">
        <v>50</v>
      </c>
      <c r="B19" s="5"/>
      <c r="C19" s="5"/>
      <c r="D19" s="5"/>
      <c r="E19" s="5"/>
      <c r="F19" s="5"/>
      <c r="G19" s="5"/>
    </row>
    <row r="20" spans="1:7" ht="13.8" x14ac:dyDescent="0.25">
      <c r="A20" s="5" t="s">
        <v>5</v>
      </c>
      <c r="B20" s="5">
        <v>1330</v>
      </c>
      <c r="C20" s="5">
        <v>1053</v>
      </c>
      <c r="D20" s="5">
        <v>4155</v>
      </c>
      <c r="E20" s="5">
        <v>299</v>
      </c>
      <c r="F20" s="5">
        <v>750</v>
      </c>
      <c r="G20" s="5">
        <v>220</v>
      </c>
    </row>
    <row r="21" spans="1:7" ht="13.8" x14ac:dyDescent="0.25">
      <c r="A21" s="5" t="s">
        <v>13</v>
      </c>
      <c r="B21" s="5"/>
      <c r="C21" s="5"/>
      <c r="D21" s="5"/>
      <c r="E21" s="5"/>
      <c r="F21" s="5"/>
      <c r="G21" s="5">
        <v>63</v>
      </c>
    </row>
    <row r="22" spans="1:7" ht="13.8" x14ac:dyDescent="0.25">
      <c r="A22" s="5" t="s">
        <v>15</v>
      </c>
      <c r="B22" s="5">
        <v>800</v>
      </c>
      <c r="C22" s="5">
        <v>550</v>
      </c>
      <c r="D22" s="5">
        <v>787</v>
      </c>
      <c r="E22" s="5">
        <v>377</v>
      </c>
      <c r="F22" s="5">
        <v>250</v>
      </c>
      <c r="G22" s="5">
        <v>140</v>
      </c>
    </row>
    <row r="23" spans="1:7" ht="13.8" x14ac:dyDescent="0.25">
      <c r="A23" s="5" t="s">
        <v>31</v>
      </c>
      <c r="B23" s="5">
        <v>54</v>
      </c>
      <c r="C23" s="5">
        <v>27</v>
      </c>
      <c r="D23" s="5">
        <v>221</v>
      </c>
      <c r="E23" s="5">
        <v>121</v>
      </c>
      <c r="F23" s="5"/>
      <c r="G23" s="5">
        <v>25</v>
      </c>
    </row>
    <row r="24" spans="1:7" ht="13.8" x14ac:dyDescent="0.25">
      <c r="A24" s="5" t="s">
        <v>14</v>
      </c>
      <c r="B24" s="5"/>
      <c r="C24" s="5"/>
      <c r="D24" s="5"/>
      <c r="E24" s="5"/>
      <c r="F24" s="5"/>
      <c r="G24" s="5"/>
    </row>
    <row r="25" spans="1:7" ht="13.8" x14ac:dyDescent="0.25">
      <c r="A25" s="5" t="s">
        <v>53</v>
      </c>
      <c r="B25" s="5">
        <v>185</v>
      </c>
      <c r="C25" s="5"/>
      <c r="D25" s="5"/>
      <c r="E25" s="5">
        <v>68</v>
      </c>
      <c r="F25" s="5">
        <v>250</v>
      </c>
      <c r="G25" s="5">
        <v>240</v>
      </c>
    </row>
    <row r="26" spans="1:7" ht="13.8" x14ac:dyDescent="0.25">
      <c r="A26" s="5" t="s">
        <v>8</v>
      </c>
      <c r="B26" s="5">
        <v>400</v>
      </c>
      <c r="C26" s="5"/>
      <c r="D26" s="5"/>
      <c r="E26" s="5"/>
      <c r="F26" s="5">
        <v>370</v>
      </c>
      <c r="G26" s="5">
        <v>75</v>
      </c>
    </row>
    <row r="27" spans="1:7" ht="13.8" x14ac:dyDescent="0.25">
      <c r="A27" s="5" t="s">
        <v>54</v>
      </c>
      <c r="B27" s="5"/>
      <c r="C27" s="5"/>
      <c r="D27" s="5"/>
      <c r="E27" s="5"/>
      <c r="F27" s="5"/>
      <c r="G27" s="5"/>
    </row>
    <row r="28" spans="1:7" ht="13.8" x14ac:dyDescent="0.25">
      <c r="A28" s="6" t="s">
        <v>49</v>
      </c>
      <c r="B28" s="5"/>
      <c r="C28" s="5"/>
      <c r="D28" s="5"/>
      <c r="E28" s="5"/>
      <c r="F28" s="5"/>
      <c r="G28" s="5"/>
    </row>
    <row r="29" spans="1:7" ht="13.8" x14ac:dyDescent="0.25">
      <c r="A29" s="5" t="s">
        <v>21</v>
      </c>
      <c r="B29" s="5">
        <v>1950</v>
      </c>
      <c r="C29" s="5">
        <v>2882</v>
      </c>
      <c r="D29" s="5">
        <v>723</v>
      </c>
      <c r="E29" s="5">
        <v>2457</v>
      </c>
      <c r="F29" s="5">
        <v>1300</v>
      </c>
      <c r="G29" s="5">
        <v>1200</v>
      </c>
    </row>
    <row r="30" spans="1:7" ht="13.8" x14ac:dyDescent="0.25">
      <c r="A30" s="5" t="s">
        <v>22</v>
      </c>
      <c r="B30" s="5">
        <v>1950</v>
      </c>
      <c r="C30" s="5">
        <v>2456</v>
      </c>
      <c r="D30" s="5">
        <v>634</v>
      </c>
      <c r="E30" s="5">
        <v>2466</v>
      </c>
      <c r="F30" s="5">
        <v>1300</v>
      </c>
      <c r="G30" s="5">
        <v>1200</v>
      </c>
    </row>
    <row r="31" spans="1:7" ht="13.8" x14ac:dyDescent="0.25">
      <c r="A31" s="5" t="s">
        <v>16</v>
      </c>
      <c r="B31" s="5">
        <v>1950</v>
      </c>
      <c r="C31" s="5">
        <v>2444</v>
      </c>
      <c r="D31" s="5">
        <v>701</v>
      </c>
      <c r="E31" s="5">
        <v>2442</v>
      </c>
      <c r="F31" s="5">
        <v>1300</v>
      </c>
      <c r="G31" s="5">
        <v>1200</v>
      </c>
    </row>
    <row r="32" spans="1:7" ht="13.8" x14ac:dyDescent="0.25">
      <c r="A32" s="6" t="s">
        <v>48</v>
      </c>
      <c r="B32" s="5"/>
      <c r="C32" s="5"/>
      <c r="D32" s="5"/>
      <c r="E32" s="5"/>
      <c r="F32" s="5"/>
      <c r="G32" s="5"/>
    </row>
    <row r="33" spans="1:7" ht="13.8" x14ac:dyDescent="0.25">
      <c r="A33" s="5" t="s">
        <v>12</v>
      </c>
      <c r="B33" s="5">
        <v>930</v>
      </c>
      <c r="C33" s="5">
        <v>822</v>
      </c>
      <c r="D33" s="5">
        <v>509</v>
      </c>
      <c r="E33" s="5">
        <v>472</v>
      </c>
      <c r="F33" s="5">
        <v>420</v>
      </c>
      <c r="G33" s="5">
        <v>900</v>
      </c>
    </row>
    <row r="34" spans="1:7" ht="13.8" x14ac:dyDescent="0.25">
      <c r="A34" s="5" t="s">
        <v>25</v>
      </c>
      <c r="B34" s="5">
        <v>930</v>
      </c>
      <c r="C34" s="5">
        <v>668</v>
      </c>
      <c r="D34" s="5">
        <v>53</v>
      </c>
      <c r="E34" s="5">
        <v>442</v>
      </c>
      <c r="F34" s="5">
        <v>380</v>
      </c>
      <c r="G34" s="5">
        <v>700</v>
      </c>
    </row>
    <row r="35" spans="1:7" ht="13.8" x14ac:dyDescent="0.25">
      <c r="A35" s="5" t="s">
        <v>36</v>
      </c>
      <c r="B35" s="5">
        <v>930</v>
      </c>
      <c r="C35" s="5">
        <v>1057</v>
      </c>
      <c r="D35" s="5">
        <v>321</v>
      </c>
      <c r="E35" s="5"/>
      <c r="F35" s="5">
        <v>370</v>
      </c>
      <c r="G35" s="5">
        <v>2</v>
      </c>
    </row>
    <row r="36" spans="1:7" ht="13.8" x14ac:dyDescent="0.25">
      <c r="A36" s="6" t="s">
        <v>47</v>
      </c>
      <c r="B36" s="5"/>
      <c r="C36" s="5"/>
      <c r="D36" s="5"/>
      <c r="E36" s="5"/>
      <c r="F36" s="5"/>
      <c r="G36" s="5"/>
    </row>
    <row r="37" spans="1:7" ht="13.8" x14ac:dyDescent="0.25">
      <c r="A37" s="5" t="s">
        <v>11</v>
      </c>
      <c r="B37" s="5"/>
      <c r="C37" s="5">
        <v>342</v>
      </c>
      <c r="D37" s="5">
        <v>443</v>
      </c>
      <c r="E37" s="5">
        <v>294</v>
      </c>
      <c r="F37" s="5">
        <v>500</v>
      </c>
      <c r="G37" s="5">
        <v>500</v>
      </c>
    </row>
    <row r="38" spans="1:7" ht="13.8" x14ac:dyDescent="0.25">
      <c r="A38" s="5" t="s">
        <v>24</v>
      </c>
      <c r="B38" s="5"/>
      <c r="C38" s="5">
        <v>1057</v>
      </c>
      <c r="D38" s="5">
        <v>321</v>
      </c>
      <c r="E38" s="5">
        <v>3497</v>
      </c>
      <c r="F38" s="5">
        <v>90</v>
      </c>
      <c r="G38" s="5">
        <v>340</v>
      </c>
    </row>
    <row r="39" spans="1:7" ht="13.8" x14ac:dyDescent="0.25">
      <c r="A39" s="5" t="s">
        <v>23</v>
      </c>
      <c r="B39" s="5"/>
      <c r="C39" s="5">
        <v>94</v>
      </c>
      <c r="D39" s="5">
        <v>634</v>
      </c>
      <c r="E39" s="5">
        <v>129</v>
      </c>
      <c r="F39" s="5">
        <v>420</v>
      </c>
      <c r="G39" s="5">
        <v>100</v>
      </c>
    </row>
    <row r="40" spans="1:7" ht="13.8" x14ac:dyDescent="0.25">
      <c r="A40" s="5" t="s">
        <v>40</v>
      </c>
      <c r="B40" s="5"/>
      <c r="C40" s="5"/>
      <c r="D40" s="5"/>
      <c r="E40" s="5"/>
      <c r="F40" s="5">
        <v>120</v>
      </c>
      <c r="G40" s="5"/>
    </row>
    <row r="41" spans="1:7" ht="13.8" x14ac:dyDescent="0.25">
      <c r="A41" s="6" t="s">
        <v>55</v>
      </c>
      <c r="B41" s="5"/>
      <c r="C41" s="5"/>
      <c r="D41" s="5"/>
      <c r="E41" s="5"/>
      <c r="F41" s="5"/>
      <c r="G41" s="5"/>
    </row>
    <row r="42" spans="1:7" ht="13.8" x14ac:dyDescent="0.25">
      <c r="A42" s="5" t="s">
        <v>55</v>
      </c>
      <c r="B42" s="5"/>
      <c r="C42" s="5"/>
      <c r="D42" s="5"/>
      <c r="E42" s="5"/>
      <c r="F42" s="5"/>
      <c r="G42" s="5"/>
    </row>
    <row r="43" spans="1:7" ht="13.8" x14ac:dyDescent="0.25">
      <c r="A43" s="6" t="s">
        <v>51</v>
      </c>
      <c r="B43" s="5"/>
      <c r="C43" s="5"/>
      <c r="D43" s="5"/>
      <c r="E43" s="5"/>
      <c r="F43" s="5"/>
      <c r="G43" s="5"/>
    </row>
    <row r="44" spans="1:7" ht="13.8" x14ac:dyDescent="0.25">
      <c r="A44" s="5" t="s">
        <v>38</v>
      </c>
      <c r="B44" s="5">
        <v>50</v>
      </c>
      <c r="C44" s="5"/>
      <c r="D44" s="5"/>
      <c r="E44" s="5"/>
      <c r="F44" s="5">
        <v>80</v>
      </c>
      <c r="G44" s="5"/>
    </row>
    <row r="45" spans="1:7" ht="13.8" x14ac:dyDescent="0.25">
      <c r="A45" s="5" t="s">
        <v>39</v>
      </c>
      <c r="B45" s="5"/>
      <c r="C45" s="5"/>
      <c r="D45" s="5"/>
      <c r="E45" s="5"/>
      <c r="F45" s="5"/>
      <c r="G45" s="5"/>
    </row>
    <row r="46" spans="1:7" ht="13.8" x14ac:dyDescent="0.25">
      <c r="A46" s="5" t="s">
        <v>26</v>
      </c>
      <c r="B46" s="5">
        <v>53</v>
      </c>
      <c r="C46" s="5"/>
      <c r="D46" s="5"/>
      <c r="E46" s="5"/>
      <c r="F46" s="5"/>
      <c r="G46" s="5"/>
    </row>
    <row r="47" spans="1:7" ht="13.8" x14ac:dyDescent="0.25">
      <c r="A47" s="5" t="s">
        <v>32</v>
      </c>
      <c r="B47" s="5">
        <v>12</v>
      </c>
      <c r="C47" s="5"/>
      <c r="D47" s="5"/>
      <c r="E47" s="5"/>
      <c r="F47" s="5"/>
      <c r="G47" s="5"/>
    </row>
    <row r="48" spans="1:7" ht="13.8" x14ac:dyDescent="0.25">
      <c r="A48" s="5" t="s">
        <v>30</v>
      </c>
      <c r="B48" s="5">
        <v>37</v>
      </c>
      <c r="C48" s="5"/>
      <c r="D48" s="5">
        <v>39</v>
      </c>
      <c r="E48" s="5"/>
      <c r="F48" s="5"/>
      <c r="G48" s="5"/>
    </row>
    <row r="49" spans="1:7" ht="13.8" x14ac:dyDescent="0.25">
      <c r="A49" s="5" t="s">
        <v>37</v>
      </c>
      <c r="B49" s="5"/>
      <c r="C49" s="5"/>
      <c r="D49" s="5"/>
      <c r="E49" s="5"/>
      <c r="F49" s="5"/>
      <c r="G49" s="5"/>
    </row>
    <row r="50" spans="1:7" ht="13.8" x14ac:dyDescent="0.25">
      <c r="A50" s="5" t="s">
        <v>27</v>
      </c>
      <c r="B50" s="5">
        <v>118</v>
      </c>
      <c r="C50" s="5"/>
      <c r="D50" s="5"/>
      <c r="E50" s="5"/>
      <c r="F50" s="5"/>
      <c r="G50" s="5"/>
    </row>
    <row r="51" spans="1:7" ht="13.8" x14ac:dyDescent="0.25">
      <c r="A51" s="5" t="s">
        <v>44</v>
      </c>
      <c r="B51" s="5"/>
      <c r="C51" s="5"/>
      <c r="D51" s="5"/>
      <c r="E51" s="5"/>
      <c r="F51" s="5"/>
      <c r="G51" s="5"/>
    </row>
    <row r="52" spans="1:7" ht="13.8" x14ac:dyDescent="0.25">
      <c r="A52" s="6" t="s">
        <v>52</v>
      </c>
      <c r="B52" s="5"/>
      <c r="C52" s="5"/>
      <c r="D52" s="5"/>
      <c r="E52" s="5"/>
      <c r="F52" s="5"/>
      <c r="G52" s="5"/>
    </row>
    <row r="53" spans="1:7" ht="13.8" x14ac:dyDescent="0.25">
      <c r="A53" s="5" t="s">
        <v>28</v>
      </c>
      <c r="B53" s="5">
        <v>400</v>
      </c>
      <c r="C53" s="5"/>
      <c r="D53" s="5"/>
      <c r="E53" s="5"/>
      <c r="F53" s="5">
        <v>400</v>
      </c>
      <c r="G53" s="5"/>
    </row>
    <row r="54" spans="1:7" ht="13.8" x14ac:dyDescent="0.25">
      <c r="A54" s="5" t="s">
        <v>43</v>
      </c>
      <c r="B54" s="5"/>
      <c r="C54" s="5"/>
      <c r="D54" s="5"/>
      <c r="E54" s="5"/>
      <c r="F54" s="5"/>
      <c r="G54" s="5"/>
    </row>
    <row r="55" spans="1:7" ht="13.8" x14ac:dyDescent="0.25">
      <c r="A55" s="5" t="s">
        <v>35</v>
      </c>
      <c r="B55" s="5"/>
      <c r="C55" s="5"/>
      <c r="D55" s="5"/>
      <c r="E55" s="5"/>
      <c r="F55" s="5"/>
      <c r="G55" s="5"/>
    </row>
    <row r="56" spans="1:7" ht="13.8" x14ac:dyDescent="0.25">
      <c r="A56" s="5" t="s">
        <v>29</v>
      </c>
      <c r="B56" s="5"/>
      <c r="C56" s="5"/>
      <c r="D56" s="5"/>
      <c r="E56" s="5"/>
      <c r="F56" s="5"/>
      <c r="G56" s="5"/>
    </row>
    <row r="57" spans="1:7" ht="13.8" x14ac:dyDescent="0.25">
      <c r="A57" s="5"/>
      <c r="B57" s="5"/>
      <c r="C57" s="5"/>
      <c r="D57" s="5"/>
      <c r="E57" s="5"/>
      <c r="F57" s="5"/>
      <c r="G57" s="5"/>
    </row>
    <row r="58" spans="1:7" ht="13.8" x14ac:dyDescent="0.25">
      <c r="A58" s="5" t="s">
        <v>56</v>
      </c>
      <c r="B58" s="5"/>
      <c r="C58" s="5"/>
      <c r="D58" s="5"/>
      <c r="E58" s="5"/>
      <c r="F58" s="5"/>
      <c r="G58" s="5"/>
    </row>
    <row r="59" spans="1:7" ht="13.8" x14ac:dyDescent="0.25">
      <c r="A59" s="9"/>
      <c r="B59" s="9"/>
      <c r="C59" s="9"/>
      <c r="D59" s="9"/>
      <c r="E59" s="9"/>
      <c r="F59" s="9"/>
      <c r="G59" s="9"/>
    </row>
    <row r="60" spans="1:7" ht="13.8" x14ac:dyDescent="0.25">
      <c r="A60" s="5" t="s">
        <v>34</v>
      </c>
      <c r="B60" s="5">
        <f>SUM(B3:B56)</f>
        <v>114140</v>
      </c>
      <c r="C60" s="5">
        <f>SUM(C4:C59)</f>
        <v>103522</v>
      </c>
      <c r="D60" s="5">
        <f>SUM(D4:D59)</f>
        <v>96935</v>
      </c>
      <c r="E60" s="5">
        <f>SUM(E3:E56)</f>
        <v>79750</v>
      </c>
      <c r="F60" s="5">
        <f>SUM(F3:F56)</f>
        <v>64466</v>
      </c>
      <c r="G60" s="5">
        <f>SUM(G3:G56)</f>
        <v>63678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8" workbookViewId="0">
      <selection activeCell="A19" sqref="A19:G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18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5" customHeight="1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12.75" customHeight="1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2.75" customHeight="1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2.75" customHeight="1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39:E39"/>
    <mergeCell ref="A33:E33"/>
    <mergeCell ref="A36:E36"/>
    <mergeCell ref="A15:B15"/>
    <mergeCell ref="A16:B16"/>
    <mergeCell ref="A17:B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workbookViewId="0">
      <selection activeCell="A18" sqref="A18:G28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4.4" thickBot="1" x14ac:dyDescent="0.3">
      <c r="A1" s="55" t="s">
        <v>225</v>
      </c>
    </row>
    <row r="2" spans="1:12" ht="30.6" x14ac:dyDescent="0.25">
      <c r="A2" s="59" t="s">
        <v>174</v>
      </c>
      <c r="B2" s="60" t="s">
        <v>195</v>
      </c>
      <c r="C2" s="60" t="s">
        <v>196</v>
      </c>
      <c r="D2" s="60" t="s">
        <v>197</v>
      </c>
      <c r="E2" s="60" t="s">
        <v>198</v>
      </c>
      <c r="F2" s="60" t="s">
        <v>199</v>
      </c>
      <c r="G2" s="60" t="s">
        <v>178</v>
      </c>
      <c r="H2" s="60" t="s">
        <v>200</v>
      </c>
      <c r="I2" s="60" t="s">
        <v>180</v>
      </c>
      <c r="J2" s="60" t="s">
        <v>201</v>
      </c>
      <c r="K2" s="60" t="s">
        <v>182</v>
      </c>
      <c r="L2" s="60" t="s">
        <v>202</v>
      </c>
    </row>
    <row r="3" spans="1:12" ht="13.8" thickBot="1" x14ac:dyDescent="0.3">
      <c r="A3" s="61"/>
      <c r="B3" s="62" t="s">
        <v>184</v>
      </c>
      <c r="C3" s="62" t="s">
        <v>184</v>
      </c>
      <c r="D3" s="62" t="s">
        <v>184</v>
      </c>
      <c r="E3" s="62" t="s">
        <v>184</v>
      </c>
      <c r="F3" s="62" t="s">
        <v>184</v>
      </c>
      <c r="G3" s="62" t="s">
        <v>184</v>
      </c>
      <c r="H3" s="62" t="s">
        <v>184</v>
      </c>
      <c r="I3" s="62" t="s">
        <v>184</v>
      </c>
      <c r="J3" s="62" t="s">
        <v>184</v>
      </c>
      <c r="K3" s="62" t="s">
        <v>184</v>
      </c>
      <c r="L3" s="62" t="s">
        <v>184</v>
      </c>
    </row>
    <row r="4" spans="1:12" ht="13.5" customHeight="1" thickBot="1" x14ac:dyDescent="0.3">
      <c r="A4" s="63" t="s">
        <v>185</v>
      </c>
      <c r="B4" s="64" t="s">
        <v>186</v>
      </c>
      <c r="C4" s="64" t="s">
        <v>186</v>
      </c>
      <c r="D4" s="64" t="s">
        <v>186</v>
      </c>
      <c r="E4" s="64" t="s">
        <v>186</v>
      </c>
      <c r="F4" s="64" t="s">
        <v>186</v>
      </c>
      <c r="G4" s="64" t="s">
        <v>186</v>
      </c>
      <c r="H4" s="64" t="s">
        <v>186</v>
      </c>
      <c r="I4" s="64" t="s">
        <v>186</v>
      </c>
      <c r="J4" s="64" t="s">
        <v>186</v>
      </c>
      <c r="K4" s="64" t="s">
        <v>186</v>
      </c>
      <c r="L4" s="64" t="s">
        <v>186</v>
      </c>
    </row>
    <row r="5" spans="1:12" x14ac:dyDescent="0.25">
      <c r="A5" s="142" t="s">
        <v>187</v>
      </c>
      <c r="B5" s="140" t="s">
        <v>186</v>
      </c>
      <c r="C5" s="140" t="s">
        <v>186</v>
      </c>
      <c r="D5" s="140" t="s">
        <v>186</v>
      </c>
      <c r="E5" s="140" t="s">
        <v>186</v>
      </c>
      <c r="F5" s="140" t="s">
        <v>186</v>
      </c>
      <c r="G5" s="140" t="s">
        <v>186</v>
      </c>
      <c r="H5" s="140" t="s">
        <v>186</v>
      </c>
      <c r="I5" s="140" t="s">
        <v>186</v>
      </c>
      <c r="J5" s="140" t="s">
        <v>186</v>
      </c>
      <c r="K5" s="140" t="s">
        <v>186</v>
      </c>
      <c r="L5" s="140" t="s">
        <v>186</v>
      </c>
    </row>
    <row r="6" spans="1:12" ht="13.8" thickBot="1" x14ac:dyDescent="0.3">
      <c r="A6" s="143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1:12" ht="21" thickBot="1" x14ac:dyDescent="0.3">
      <c r="A7" s="118" t="s">
        <v>203</v>
      </c>
      <c r="B7" s="64" t="s">
        <v>186</v>
      </c>
      <c r="C7" s="64" t="s">
        <v>186</v>
      </c>
      <c r="D7" s="64" t="s">
        <v>186</v>
      </c>
      <c r="E7" s="64" t="s">
        <v>186</v>
      </c>
      <c r="F7" s="64" t="s">
        <v>186</v>
      </c>
      <c r="G7" s="64" t="s">
        <v>186</v>
      </c>
      <c r="H7" s="64" t="s">
        <v>186</v>
      </c>
      <c r="I7" s="64" t="s">
        <v>186</v>
      </c>
      <c r="J7" s="64" t="s">
        <v>186</v>
      </c>
      <c r="K7" s="64" t="s">
        <v>186</v>
      </c>
      <c r="L7" s="64" t="s">
        <v>186</v>
      </c>
    </row>
    <row r="8" spans="1:12" ht="21" thickBot="1" x14ac:dyDescent="0.3">
      <c r="A8" s="127" t="s">
        <v>210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13.8" thickBot="1" x14ac:dyDescent="0.3">
      <c r="A9" s="127" t="s">
        <v>255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239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211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212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41.4" thickBot="1" x14ac:dyDescent="0.3">
      <c r="A13" s="66" t="s">
        <v>204</v>
      </c>
      <c r="B13" s="67" t="s">
        <v>186</v>
      </c>
      <c r="C13" s="67" t="s">
        <v>186</v>
      </c>
      <c r="D13" s="67" t="s">
        <v>186</v>
      </c>
      <c r="E13" s="67" t="s">
        <v>186</v>
      </c>
      <c r="F13" s="67" t="s">
        <v>186</v>
      </c>
      <c r="G13" s="67" t="s">
        <v>186</v>
      </c>
      <c r="H13" s="67" t="s">
        <v>186</v>
      </c>
      <c r="I13" s="67" t="s">
        <v>186</v>
      </c>
      <c r="J13" s="67" t="s">
        <v>186</v>
      </c>
      <c r="K13" s="67" t="s">
        <v>186</v>
      </c>
      <c r="L13" s="67" t="s">
        <v>186</v>
      </c>
    </row>
    <row r="14" spans="1:12" ht="13.8" thickBot="1" x14ac:dyDescent="0.3">
      <c r="A14" s="136" t="s">
        <v>189</v>
      </c>
      <c r="B14" s="137"/>
      <c r="C14" s="64" t="s">
        <v>186</v>
      </c>
      <c r="D14" s="64" t="s">
        <v>186</v>
      </c>
      <c r="E14" s="64" t="s">
        <v>186</v>
      </c>
      <c r="F14" s="64" t="s">
        <v>186</v>
      </c>
      <c r="G14" s="64" t="s">
        <v>186</v>
      </c>
      <c r="H14" s="64" t="s">
        <v>186</v>
      </c>
      <c r="I14" s="64" t="s">
        <v>186</v>
      </c>
      <c r="J14" s="64" t="s">
        <v>186</v>
      </c>
      <c r="K14" s="64" t="s">
        <v>186</v>
      </c>
      <c r="L14" s="64" t="s">
        <v>186</v>
      </c>
    </row>
    <row r="15" spans="1:12" ht="13.8" thickBot="1" x14ac:dyDescent="0.3">
      <c r="A15" s="136" t="s">
        <v>190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205</v>
      </c>
      <c r="B16" s="137"/>
      <c r="C16" s="67" t="s">
        <v>186</v>
      </c>
      <c r="D16" s="67" t="s">
        <v>186</v>
      </c>
      <c r="E16" s="67" t="s">
        <v>186</v>
      </c>
      <c r="F16" s="67" t="s">
        <v>186</v>
      </c>
      <c r="G16" s="67" t="s">
        <v>186</v>
      </c>
      <c r="H16" s="67" t="s">
        <v>186</v>
      </c>
      <c r="I16" s="67" t="s">
        <v>186</v>
      </c>
      <c r="J16" s="67" t="s">
        <v>186</v>
      </c>
      <c r="K16" s="67" t="s">
        <v>186</v>
      </c>
      <c r="L16" s="67" t="s">
        <v>186</v>
      </c>
    </row>
    <row r="17" spans="1:5" ht="13.8" x14ac:dyDescent="0.25">
      <c r="A17" s="73"/>
    </row>
    <row r="18" spans="1:5" ht="14.4" thickBot="1" x14ac:dyDescent="0.3">
      <c r="A18" s="76" t="s">
        <v>206</v>
      </c>
      <c r="B18" s="76"/>
      <c r="C18" s="77"/>
      <c r="D18" s="77"/>
    </row>
    <row r="19" spans="1:5" ht="14.4" thickBot="1" x14ac:dyDescent="0.3">
      <c r="A19" s="76"/>
      <c r="B19" s="76"/>
      <c r="C19" s="77"/>
      <c r="D19" s="77"/>
    </row>
    <row r="20" spans="1:5" ht="28.2" thickBot="1" x14ac:dyDescent="0.3">
      <c r="A20" s="69" t="s">
        <v>207</v>
      </c>
      <c r="B20" s="70" t="s">
        <v>208</v>
      </c>
      <c r="C20" s="70" t="s">
        <v>209</v>
      </c>
    </row>
    <row r="21" spans="1:5" ht="28.2" thickBot="1" x14ac:dyDescent="0.3">
      <c r="A21" s="71" t="s">
        <v>210</v>
      </c>
      <c r="B21" s="72"/>
      <c r="C21" s="72"/>
    </row>
    <row r="22" spans="1:5" ht="14.4" thickBot="1" x14ac:dyDescent="0.3">
      <c r="A22" s="71" t="s">
        <v>211</v>
      </c>
      <c r="B22" s="72"/>
      <c r="C22" s="72"/>
    </row>
    <row r="23" spans="1:5" ht="14.4" thickBot="1" x14ac:dyDescent="0.3">
      <c r="A23" s="71" t="s">
        <v>212</v>
      </c>
      <c r="B23" s="72"/>
      <c r="C23" s="72"/>
    </row>
    <row r="24" spans="1:5" ht="13.8" x14ac:dyDescent="0.25">
      <c r="A24" s="73"/>
    </row>
    <row r="25" spans="1:5" ht="14.4" thickBot="1" x14ac:dyDescent="0.3">
      <c r="A25" s="73" t="s">
        <v>213</v>
      </c>
    </row>
    <row r="26" spans="1:5" ht="28.2" thickBot="1" x14ac:dyDescent="0.3">
      <c r="A26" s="69" t="s">
        <v>214</v>
      </c>
      <c r="B26" s="70" t="s">
        <v>215</v>
      </c>
      <c r="C26" s="70" t="s">
        <v>216</v>
      </c>
    </row>
    <row r="27" spans="1:5" ht="14.4" thickBot="1" x14ac:dyDescent="0.3">
      <c r="A27" s="74"/>
      <c r="B27" s="72"/>
      <c r="C27" s="72"/>
    </row>
    <row r="28" spans="1:5" ht="13.8" x14ac:dyDescent="0.25">
      <c r="A28" s="73"/>
    </row>
    <row r="29" spans="1:5" ht="13.8" x14ac:dyDescent="0.25">
      <c r="A29" s="73"/>
    </row>
    <row r="30" spans="1:5" ht="13.8" x14ac:dyDescent="0.25">
      <c r="A30" s="73"/>
    </row>
    <row r="31" spans="1:5" ht="13.8" x14ac:dyDescent="0.25">
      <c r="A31" s="135" t="s">
        <v>217</v>
      </c>
      <c r="B31" s="135"/>
      <c r="C31" s="135"/>
      <c r="D31" s="135"/>
      <c r="E31" s="135"/>
    </row>
    <row r="32" spans="1:5" ht="13.8" x14ac:dyDescent="0.25">
      <c r="A32" s="73"/>
    </row>
    <row r="33" spans="1:5" ht="13.8" x14ac:dyDescent="0.25">
      <c r="A33" s="75"/>
    </row>
    <row r="34" spans="1:5" ht="13.8" x14ac:dyDescent="0.25">
      <c r="A34" s="139" t="s">
        <v>218</v>
      </c>
      <c r="B34" s="138"/>
      <c r="C34" s="138"/>
      <c r="D34" s="138"/>
      <c r="E34" s="138"/>
    </row>
    <row r="35" spans="1:5" ht="13.8" x14ac:dyDescent="0.25">
      <c r="A35" s="75"/>
    </row>
    <row r="36" spans="1:5" ht="13.8" x14ac:dyDescent="0.25">
      <c r="A36" s="75"/>
    </row>
    <row r="37" spans="1:5" ht="13.8" x14ac:dyDescent="0.25">
      <c r="A37" s="135" t="s">
        <v>219</v>
      </c>
      <c r="B37" s="135"/>
      <c r="C37" s="135"/>
      <c r="D37" s="135"/>
      <c r="E37" s="135"/>
    </row>
    <row r="38" spans="1:5" ht="14.4" thickBot="1" x14ac:dyDescent="0.3">
      <c r="A38" s="73"/>
    </row>
    <row r="39" spans="1:5" ht="42" thickBot="1" x14ac:dyDescent="0.3">
      <c r="A39" s="69" t="s">
        <v>220</v>
      </c>
      <c r="B39" s="70" t="s">
        <v>221</v>
      </c>
      <c r="C39" s="70" t="s">
        <v>222</v>
      </c>
      <c r="D39" s="70" t="s">
        <v>223</v>
      </c>
      <c r="E39" s="70" t="s">
        <v>224</v>
      </c>
    </row>
    <row r="40" spans="1:5" ht="14.4" thickBot="1" x14ac:dyDescent="0.3">
      <c r="A40" s="71"/>
      <c r="B40" s="72"/>
      <c r="C40" s="72"/>
      <c r="D40" s="72"/>
      <c r="E40" s="72"/>
    </row>
    <row r="41" spans="1:5" ht="14.4" thickBot="1" x14ac:dyDescent="0.3">
      <c r="A41" s="71"/>
      <c r="B41" s="72"/>
      <c r="C41" s="72"/>
      <c r="D41" s="72"/>
      <c r="E41" s="72"/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3.8" x14ac:dyDescent="0.25">
      <c r="A46" s="68"/>
    </row>
  </sheetData>
  <mergeCells count="18">
    <mergeCell ref="A37:E37"/>
    <mergeCell ref="A14:B14"/>
    <mergeCell ref="A31:E31"/>
    <mergeCell ref="A34:E34"/>
    <mergeCell ref="A5:A6"/>
    <mergeCell ref="B5:B6"/>
    <mergeCell ref="C5:C6"/>
    <mergeCell ref="D5:D6"/>
    <mergeCell ref="E5:E6"/>
    <mergeCell ref="J5:J6"/>
    <mergeCell ref="K5:K6"/>
    <mergeCell ref="L5:L6"/>
    <mergeCell ref="A15:B15"/>
    <mergeCell ref="A16:B1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4" workbookViewId="0">
      <selection activeCell="A19" sqref="A19:G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28.2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3.8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4.4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6" workbookViewId="0">
      <selection activeCell="A19" sqref="A19:G29"/>
    </sheetView>
  </sheetViews>
  <sheetFormatPr defaultRowHeight="13.2" x14ac:dyDescent="0.25"/>
  <cols>
    <col min="1" max="1" width="11.33203125" customWidth="1"/>
    <col min="2" max="2" width="11.109375" customWidth="1"/>
    <col min="3" max="3" width="11.33203125" customWidth="1"/>
  </cols>
  <sheetData>
    <row r="1" spans="1:12" ht="13.8" x14ac:dyDescent="0.25">
      <c r="A1" s="55" t="s">
        <v>225</v>
      </c>
    </row>
    <row r="2" spans="1:12" ht="14.4" thickBot="1" x14ac:dyDescent="0.3">
      <c r="A2" s="55"/>
    </row>
    <row r="3" spans="1:12" ht="30.6" x14ac:dyDescent="0.25">
      <c r="A3" s="59" t="s">
        <v>174</v>
      </c>
      <c r="B3" s="60" t="s">
        <v>195</v>
      </c>
      <c r="C3" s="60" t="s">
        <v>196</v>
      </c>
      <c r="D3" s="60" t="s">
        <v>197</v>
      </c>
      <c r="E3" s="60" t="s">
        <v>198</v>
      </c>
      <c r="F3" s="60" t="s">
        <v>199</v>
      </c>
      <c r="G3" s="60" t="s">
        <v>178</v>
      </c>
      <c r="H3" s="60" t="s">
        <v>200</v>
      </c>
      <c r="I3" s="60" t="s">
        <v>180</v>
      </c>
      <c r="J3" s="60" t="s">
        <v>201</v>
      </c>
      <c r="K3" s="60" t="s">
        <v>182</v>
      </c>
      <c r="L3" s="60" t="s">
        <v>202</v>
      </c>
    </row>
    <row r="4" spans="1:12" ht="13.8" thickBot="1" x14ac:dyDescent="0.3">
      <c r="A4" s="61"/>
      <c r="B4" s="62" t="s">
        <v>184</v>
      </c>
      <c r="C4" s="62" t="s">
        <v>184</v>
      </c>
      <c r="D4" s="62" t="s">
        <v>184</v>
      </c>
      <c r="E4" s="62" t="s">
        <v>184</v>
      </c>
      <c r="F4" s="62" t="s">
        <v>184</v>
      </c>
      <c r="G4" s="62" t="s">
        <v>184</v>
      </c>
      <c r="H4" s="62" t="s">
        <v>184</v>
      </c>
      <c r="I4" s="62" t="s">
        <v>184</v>
      </c>
      <c r="J4" s="62" t="s">
        <v>184</v>
      </c>
      <c r="K4" s="62" t="s">
        <v>184</v>
      </c>
      <c r="L4" s="62" t="s">
        <v>184</v>
      </c>
    </row>
    <row r="5" spans="1:12" ht="13.8" thickBot="1" x14ac:dyDescent="0.3">
      <c r="A5" s="63" t="s">
        <v>185</v>
      </c>
      <c r="B5" s="64" t="s">
        <v>186</v>
      </c>
      <c r="C5" s="64" t="s">
        <v>186</v>
      </c>
      <c r="D5" s="64" t="s">
        <v>186</v>
      </c>
      <c r="E5" s="64" t="s">
        <v>186</v>
      </c>
      <c r="F5" s="64" t="s">
        <v>186</v>
      </c>
      <c r="G5" s="64" t="s">
        <v>186</v>
      </c>
      <c r="H5" s="64" t="s">
        <v>186</v>
      </c>
      <c r="I5" s="64" t="s">
        <v>186</v>
      </c>
      <c r="J5" s="64" t="s">
        <v>186</v>
      </c>
      <c r="K5" s="64" t="s">
        <v>186</v>
      </c>
      <c r="L5" s="64" t="s">
        <v>186</v>
      </c>
    </row>
    <row r="6" spans="1:12" ht="13.5" customHeight="1" x14ac:dyDescent="0.25">
      <c r="A6" s="142" t="s">
        <v>187</v>
      </c>
      <c r="B6" s="140" t="s">
        <v>186</v>
      </c>
      <c r="C6" s="140" t="s">
        <v>186</v>
      </c>
      <c r="D6" s="140" t="s">
        <v>186</v>
      </c>
      <c r="E6" s="140" t="s">
        <v>186</v>
      </c>
      <c r="F6" s="140" t="s">
        <v>186</v>
      </c>
      <c r="G6" s="140" t="s">
        <v>186</v>
      </c>
      <c r="H6" s="140" t="s">
        <v>186</v>
      </c>
      <c r="I6" s="140" t="s">
        <v>186</v>
      </c>
      <c r="J6" s="140" t="s">
        <v>186</v>
      </c>
      <c r="K6" s="140" t="s">
        <v>186</v>
      </c>
      <c r="L6" s="140" t="s">
        <v>186</v>
      </c>
    </row>
    <row r="7" spans="1:12" ht="13.8" thickBot="1" x14ac:dyDescent="0.3">
      <c r="A7" s="143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1" thickBot="1" x14ac:dyDescent="0.3">
      <c r="A8" s="125" t="s">
        <v>203</v>
      </c>
      <c r="B8" s="64" t="s">
        <v>186</v>
      </c>
      <c r="C8" s="64" t="s">
        <v>186</v>
      </c>
      <c r="D8" s="64" t="s">
        <v>186</v>
      </c>
      <c r="E8" s="64" t="s">
        <v>186</v>
      </c>
      <c r="F8" s="64" t="s">
        <v>186</v>
      </c>
      <c r="G8" s="64" t="s">
        <v>186</v>
      </c>
      <c r="H8" s="64" t="s">
        <v>186</v>
      </c>
      <c r="I8" s="64" t="s">
        <v>186</v>
      </c>
      <c r="J8" s="64" t="s">
        <v>186</v>
      </c>
      <c r="K8" s="64" t="s">
        <v>186</v>
      </c>
      <c r="L8" s="64" t="s">
        <v>186</v>
      </c>
    </row>
    <row r="9" spans="1:12" ht="21" thickBot="1" x14ac:dyDescent="0.3">
      <c r="A9" s="127" t="s">
        <v>210</v>
      </c>
      <c r="B9" s="64" t="s">
        <v>186</v>
      </c>
      <c r="C9" s="64" t="s">
        <v>186</v>
      </c>
      <c r="D9" s="64" t="s">
        <v>186</v>
      </c>
      <c r="E9" s="64" t="s">
        <v>186</v>
      </c>
      <c r="F9" s="64" t="s">
        <v>186</v>
      </c>
      <c r="G9" s="64" t="s">
        <v>186</v>
      </c>
      <c r="H9" s="64" t="s">
        <v>186</v>
      </c>
      <c r="I9" s="64" t="s">
        <v>186</v>
      </c>
      <c r="J9" s="64" t="s">
        <v>186</v>
      </c>
      <c r="K9" s="64" t="s">
        <v>186</v>
      </c>
      <c r="L9" s="64" t="s">
        <v>186</v>
      </c>
    </row>
    <row r="10" spans="1:12" ht="13.8" thickBot="1" x14ac:dyDescent="0.3">
      <c r="A10" s="127" t="s">
        <v>255</v>
      </c>
      <c r="B10" s="64" t="s">
        <v>186</v>
      </c>
      <c r="C10" s="64" t="s">
        <v>186</v>
      </c>
      <c r="D10" s="64" t="s">
        <v>186</v>
      </c>
      <c r="E10" s="64" t="s">
        <v>186</v>
      </c>
      <c r="F10" s="64" t="s">
        <v>186</v>
      </c>
      <c r="G10" s="64" t="s">
        <v>186</v>
      </c>
      <c r="H10" s="64" t="s">
        <v>186</v>
      </c>
      <c r="I10" s="64" t="s">
        <v>186</v>
      </c>
      <c r="J10" s="64" t="s">
        <v>186</v>
      </c>
      <c r="K10" s="64" t="s">
        <v>186</v>
      </c>
      <c r="L10" s="64" t="s">
        <v>186</v>
      </c>
    </row>
    <row r="11" spans="1:12" ht="13.8" thickBot="1" x14ac:dyDescent="0.3">
      <c r="A11" s="127" t="s">
        <v>239</v>
      </c>
      <c r="B11" s="64" t="s">
        <v>186</v>
      </c>
      <c r="C11" s="64" t="s">
        <v>186</v>
      </c>
      <c r="D11" s="64" t="s">
        <v>186</v>
      </c>
      <c r="E11" s="64" t="s">
        <v>186</v>
      </c>
      <c r="F11" s="64" t="s">
        <v>186</v>
      </c>
      <c r="G11" s="64" t="s">
        <v>186</v>
      </c>
      <c r="H11" s="64" t="s">
        <v>186</v>
      </c>
      <c r="I11" s="64" t="s">
        <v>186</v>
      </c>
      <c r="J11" s="64" t="s">
        <v>186</v>
      </c>
      <c r="K11" s="64" t="s">
        <v>186</v>
      </c>
      <c r="L11" s="64" t="s">
        <v>186</v>
      </c>
    </row>
    <row r="12" spans="1:12" ht="13.8" thickBot="1" x14ac:dyDescent="0.3">
      <c r="A12" s="127" t="s">
        <v>211</v>
      </c>
      <c r="B12" s="64" t="s">
        <v>186</v>
      </c>
      <c r="C12" s="64" t="s">
        <v>186</v>
      </c>
      <c r="D12" s="64" t="s">
        <v>186</v>
      </c>
      <c r="E12" s="64" t="s">
        <v>186</v>
      </c>
      <c r="F12" s="64" t="s">
        <v>186</v>
      </c>
      <c r="G12" s="64" t="s">
        <v>186</v>
      </c>
      <c r="H12" s="64" t="s">
        <v>186</v>
      </c>
      <c r="I12" s="64" t="s">
        <v>186</v>
      </c>
      <c r="J12" s="64" t="s">
        <v>186</v>
      </c>
      <c r="K12" s="64" t="s">
        <v>186</v>
      </c>
      <c r="L12" s="64" t="s">
        <v>186</v>
      </c>
    </row>
    <row r="13" spans="1:12" ht="13.8" thickBot="1" x14ac:dyDescent="0.3">
      <c r="A13" s="127" t="s">
        <v>212</v>
      </c>
      <c r="B13" s="64" t="s">
        <v>186</v>
      </c>
      <c r="C13" s="64" t="s">
        <v>186</v>
      </c>
      <c r="D13" s="64" t="s">
        <v>186</v>
      </c>
      <c r="E13" s="64" t="s">
        <v>186</v>
      </c>
      <c r="F13" s="64" t="s">
        <v>186</v>
      </c>
      <c r="G13" s="64" t="s">
        <v>186</v>
      </c>
      <c r="H13" s="64" t="s">
        <v>186</v>
      </c>
      <c r="I13" s="64" t="s">
        <v>186</v>
      </c>
      <c r="J13" s="64" t="s">
        <v>186</v>
      </c>
      <c r="K13" s="64" t="s">
        <v>186</v>
      </c>
      <c r="L13" s="64" t="s">
        <v>186</v>
      </c>
    </row>
    <row r="14" spans="1:12" ht="41.4" thickBot="1" x14ac:dyDescent="0.3">
      <c r="A14" s="66" t="s">
        <v>204</v>
      </c>
      <c r="B14" s="67" t="s">
        <v>186</v>
      </c>
      <c r="C14" s="67" t="s">
        <v>186</v>
      </c>
      <c r="D14" s="67" t="s">
        <v>186</v>
      </c>
      <c r="E14" s="67" t="s">
        <v>186</v>
      </c>
      <c r="F14" s="67" t="s">
        <v>186</v>
      </c>
      <c r="G14" s="67" t="s">
        <v>186</v>
      </c>
      <c r="H14" s="67" t="s">
        <v>186</v>
      </c>
      <c r="I14" s="67" t="s">
        <v>186</v>
      </c>
      <c r="J14" s="67" t="s">
        <v>186</v>
      </c>
      <c r="K14" s="67" t="s">
        <v>186</v>
      </c>
      <c r="L14" s="67" t="s">
        <v>186</v>
      </c>
    </row>
    <row r="15" spans="1:12" ht="13.8" thickBot="1" x14ac:dyDescent="0.3">
      <c r="A15" s="136" t="s">
        <v>189</v>
      </c>
      <c r="B15" s="137"/>
      <c r="C15" s="64" t="s">
        <v>186</v>
      </c>
      <c r="D15" s="64" t="s">
        <v>186</v>
      </c>
      <c r="E15" s="64" t="s">
        <v>186</v>
      </c>
      <c r="F15" s="64" t="s">
        <v>186</v>
      </c>
      <c r="G15" s="64" t="s">
        <v>186</v>
      </c>
      <c r="H15" s="64" t="s">
        <v>186</v>
      </c>
      <c r="I15" s="64" t="s">
        <v>186</v>
      </c>
      <c r="J15" s="64" t="s">
        <v>186</v>
      </c>
      <c r="K15" s="64" t="s">
        <v>186</v>
      </c>
      <c r="L15" s="64" t="s">
        <v>186</v>
      </c>
    </row>
    <row r="16" spans="1:12" ht="13.8" thickBot="1" x14ac:dyDescent="0.3">
      <c r="A16" s="136" t="s">
        <v>190</v>
      </c>
      <c r="B16" s="137"/>
      <c r="C16" s="64" t="s">
        <v>186</v>
      </c>
      <c r="D16" s="64" t="s">
        <v>186</v>
      </c>
      <c r="E16" s="64" t="s">
        <v>186</v>
      </c>
      <c r="F16" s="64" t="s">
        <v>186</v>
      </c>
      <c r="G16" s="64" t="s">
        <v>186</v>
      </c>
      <c r="H16" s="64" t="s">
        <v>186</v>
      </c>
      <c r="I16" s="64" t="s">
        <v>186</v>
      </c>
      <c r="J16" s="64" t="s">
        <v>186</v>
      </c>
      <c r="K16" s="64" t="s">
        <v>186</v>
      </c>
      <c r="L16" s="64" t="s">
        <v>186</v>
      </c>
    </row>
    <row r="17" spans="1:12" ht="13.8" thickBot="1" x14ac:dyDescent="0.3">
      <c r="A17" s="136" t="s">
        <v>205</v>
      </c>
      <c r="B17" s="137"/>
      <c r="C17" s="67" t="s">
        <v>186</v>
      </c>
      <c r="D17" s="67" t="s">
        <v>186</v>
      </c>
      <c r="E17" s="67" t="s">
        <v>186</v>
      </c>
      <c r="F17" s="67" t="s">
        <v>186</v>
      </c>
      <c r="G17" s="67" t="s">
        <v>186</v>
      </c>
      <c r="H17" s="67" t="s">
        <v>186</v>
      </c>
      <c r="I17" s="67" t="s">
        <v>186</v>
      </c>
      <c r="J17" s="67" t="s">
        <v>186</v>
      </c>
      <c r="K17" s="67" t="s">
        <v>186</v>
      </c>
      <c r="L17" s="67" t="s">
        <v>186</v>
      </c>
    </row>
    <row r="18" spans="1:12" ht="13.8" x14ac:dyDescent="0.25">
      <c r="A18" s="73"/>
    </row>
    <row r="19" spans="1:12" ht="14.4" thickBot="1" x14ac:dyDescent="0.3">
      <c r="A19" s="76" t="s">
        <v>206</v>
      </c>
      <c r="B19" s="76"/>
      <c r="C19" s="77"/>
      <c r="D19" s="77"/>
    </row>
    <row r="20" spans="1:12" ht="14.4" thickBot="1" x14ac:dyDescent="0.3">
      <c r="A20" s="76"/>
      <c r="B20" s="76"/>
      <c r="C20" s="77"/>
      <c r="D20" s="77"/>
    </row>
    <row r="21" spans="1:12" ht="28.2" thickBot="1" x14ac:dyDescent="0.3">
      <c r="A21" s="69" t="s">
        <v>207</v>
      </c>
      <c r="B21" s="70" t="s">
        <v>208</v>
      </c>
      <c r="C21" s="70" t="s">
        <v>209</v>
      </c>
    </row>
    <row r="22" spans="1:12" ht="12.75" customHeight="1" thickBot="1" x14ac:dyDescent="0.3">
      <c r="A22" s="71" t="s">
        <v>210</v>
      </c>
      <c r="B22" s="72"/>
      <c r="C22" s="72"/>
    </row>
    <row r="23" spans="1:12" ht="14.4" thickBot="1" x14ac:dyDescent="0.3">
      <c r="A23" s="71" t="s">
        <v>211</v>
      </c>
      <c r="B23" s="72"/>
      <c r="C23" s="72"/>
    </row>
    <row r="24" spans="1:12" ht="14.4" thickBot="1" x14ac:dyDescent="0.3">
      <c r="A24" s="71" t="s">
        <v>212</v>
      </c>
      <c r="B24" s="72"/>
      <c r="C24" s="72"/>
    </row>
    <row r="25" spans="1:12" ht="12.75" customHeight="1" x14ac:dyDescent="0.25">
      <c r="A25" s="73"/>
    </row>
    <row r="26" spans="1:12" ht="14.4" thickBot="1" x14ac:dyDescent="0.3">
      <c r="A26" s="73" t="s">
        <v>213</v>
      </c>
    </row>
    <row r="27" spans="1:12" ht="28.2" thickBot="1" x14ac:dyDescent="0.3">
      <c r="A27" s="69" t="s">
        <v>214</v>
      </c>
      <c r="B27" s="70" t="s">
        <v>215</v>
      </c>
      <c r="C27" s="70" t="s">
        <v>216</v>
      </c>
    </row>
    <row r="28" spans="1:12" ht="12.75" customHeight="1" thickBot="1" x14ac:dyDescent="0.3">
      <c r="A28" s="74"/>
      <c r="B28" s="72"/>
      <c r="C28" s="72"/>
    </row>
    <row r="29" spans="1:12" ht="13.8" x14ac:dyDescent="0.25">
      <c r="A29" s="73"/>
    </row>
    <row r="30" spans="1:12" ht="13.8" x14ac:dyDescent="0.25">
      <c r="A30" s="73"/>
    </row>
    <row r="31" spans="1:12" ht="13.8" x14ac:dyDescent="0.25">
      <c r="A31" s="73"/>
    </row>
    <row r="32" spans="1:12" ht="13.8" x14ac:dyDescent="0.25">
      <c r="A32" s="73"/>
    </row>
    <row r="33" spans="1:5" ht="13.8" x14ac:dyDescent="0.25">
      <c r="A33" s="135" t="s">
        <v>217</v>
      </c>
      <c r="B33" s="135"/>
      <c r="C33" s="135"/>
      <c r="D33" s="135"/>
      <c r="E33" s="135"/>
    </row>
    <row r="34" spans="1:5" ht="13.8" x14ac:dyDescent="0.25">
      <c r="A34" s="73"/>
    </row>
    <row r="35" spans="1:5" ht="13.8" x14ac:dyDescent="0.25">
      <c r="A35" s="75"/>
    </row>
    <row r="36" spans="1:5" ht="13.8" x14ac:dyDescent="0.25">
      <c r="A36" s="139" t="s">
        <v>218</v>
      </c>
      <c r="B36" s="138"/>
      <c r="C36" s="138"/>
      <c r="D36" s="138"/>
      <c r="E36" s="138"/>
    </row>
    <row r="37" spans="1:5" ht="13.8" x14ac:dyDescent="0.25">
      <c r="A37" s="75"/>
    </row>
    <row r="38" spans="1:5" ht="13.8" x14ac:dyDescent="0.25">
      <c r="A38" s="75"/>
    </row>
    <row r="39" spans="1:5" ht="13.8" x14ac:dyDescent="0.25">
      <c r="A39" s="135" t="s">
        <v>219</v>
      </c>
      <c r="B39" s="135"/>
      <c r="C39" s="135"/>
      <c r="D39" s="135"/>
      <c r="E39" s="135"/>
    </row>
    <row r="40" spans="1:5" ht="14.4" thickBot="1" x14ac:dyDescent="0.3">
      <c r="A40" s="73"/>
    </row>
    <row r="41" spans="1:5" ht="42" thickBot="1" x14ac:dyDescent="0.3">
      <c r="A41" s="69" t="s">
        <v>220</v>
      </c>
      <c r="B41" s="70" t="s">
        <v>221</v>
      </c>
      <c r="C41" s="70" t="s">
        <v>222</v>
      </c>
      <c r="D41" s="70" t="s">
        <v>223</v>
      </c>
      <c r="E41" s="70" t="s">
        <v>224</v>
      </c>
    </row>
    <row r="42" spans="1:5" ht="14.4" thickBot="1" x14ac:dyDescent="0.3">
      <c r="A42" s="71"/>
      <c r="B42" s="72"/>
      <c r="C42" s="72"/>
      <c r="D42" s="72"/>
      <c r="E42" s="72"/>
    </row>
    <row r="43" spans="1:5" ht="14.4" thickBot="1" x14ac:dyDescent="0.3">
      <c r="A43" s="71"/>
      <c r="B43" s="72"/>
      <c r="C43" s="72"/>
      <c r="D43" s="72"/>
      <c r="E43" s="72"/>
    </row>
    <row r="44" spans="1:5" ht="14.4" thickBot="1" x14ac:dyDescent="0.3">
      <c r="A44" s="71"/>
      <c r="B44" s="72"/>
      <c r="C44" s="72"/>
      <c r="D44" s="72"/>
      <c r="E44" s="72"/>
    </row>
    <row r="45" spans="1:5" ht="14.4" thickBot="1" x14ac:dyDescent="0.3">
      <c r="A45" s="71"/>
      <c r="B45" s="72"/>
      <c r="C45" s="72"/>
      <c r="D45" s="72"/>
      <c r="E45" s="72"/>
    </row>
    <row r="46" spans="1:5" ht="14.4" thickBot="1" x14ac:dyDescent="0.3">
      <c r="A46" s="71"/>
      <c r="B46" s="72"/>
      <c r="C46" s="72"/>
      <c r="D46" s="72"/>
      <c r="E46" s="72"/>
    </row>
    <row r="47" spans="1:5" ht="14.4" thickBot="1" x14ac:dyDescent="0.3">
      <c r="A47" s="71"/>
      <c r="B47" s="72"/>
      <c r="C47" s="72"/>
      <c r="D47" s="72"/>
      <c r="E47" s="72"/>
    </row>
    <row r="48" spans="1:5" ht="13.8" x14ac:dyDescent="0.25">
      <c r="A48" s="68"/>
    </row>
  </sheetData>
  <mergeCells count="18">
    <mergeCell ref="K6:K7"/>
    <mergeCell ref="L6:L7"/>
    <mergeCell ref="A15:B15"/>
    <mergeCell ref="A16:B16"/>
    <mergeCell ref="A17:B17"/>
    <mergeCell ref="F6:F7"/>
    <mergeCell ref="G6:G7"/>
    <mergeCell ref="H6:H7"/>
    <mergeCell ref="I6:I7"/>
    <mergeCell ref="J6:J7"/>
    <mergeCell ref="A39:E39"/>
    <mergeCell ref="A33:E33"/>
    <mergeCell ref="A36:E3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CENTRAL MICRO </vt:lpstr>
      <vt:lpstr>Consolidation</vt:lpstr>
      <vt:lpstr>Volumes KZN Chem Small</vt:lpstr>
      <vt:lpstr>Volumes KZN Chem Medium, Large</vt:lpstr>
      <vt:lpstr>KwaMashu </vt:lpstr>
      <vt:lpstr>Nkonjeni </vt:lpstr>
      <vt:lpstr>Itshelejuba </vt:lpstr>
      <vt:lpstr>Charles Johnson</vt:lpstr>
      <vt:lpstr>Murchison </vt:lpstr>
      <vt:lpstr>GJ Crooks  Scottburgh </vt:lpstr>
      <vt:lpstr>Montebello</vt:lpstr>
      <vt:lpstr>Benedictine </vt:lpstr>
      <vt:lpstr>Vryheid </vt:lpstr>
      <vt:lpstr>Manguzi </vt:lpstr>
      <vt:lpstr>Estcourt</vt:lpstr>
      <vt:lpstr>Hlabisa</vt:lpstr>
      <vt:lpstr>Greytown</vt:lpstr>
      <vt:lpstr>COSH </vt:lpstr>
      <vt:lpstr>Newcastle </vt:lpstr>
      <vt:lpstr>Ladysmith </vt:lpstr>
      <vt:lpstr>Madadeni (Large)</vt:lpstr>
      <vt:lpstr>Queen Nandi (Empangeni ) Large</vt:lpstr>
      <vt:lpstr>Eshowe (Large)</vt:lpstr>
      <vt:lpstr>Ngwelezane (Large)</vt:lpstr>
      <vt:lpstr>Edendale(Large)</vt:lpstr>
      <vt:lpstr>KEH Chemistry (Large)</vt:lpstr>
      <vt:lpstr>GJG Mpanza (Stanger -Large )</vt:lpstr>
      <vt:lpstr>KGV King Dinuzulu (Large)</vt:lpstr>
      <vt:lpstr>Northdale(Large)</vt:lpstr>
      <vt:lpstr>Port Shepstone (Large)</vt:lpstr>
      <vt:lpstr>Greys (Large Lab)</vt:lpstr>
      <vt:lpstr>Dr PKI Seme Memorial ( Large)</vt:lpstr>
      <vt:lpstr>Kokstad </vt:lpstr>
      <vt:lpstr>Dundee</vt:lpstr>
      <vt:lpstr>Ceza</vt:lpstr>
      <vt:lpstr>Mseleni </vt:lpstr>
      <vt:lpstr>Mosvold </vt:lpstr>
      <vt:lpstr>Bethesda </vt:lpstr>
      <vt:lpstr>Mbongolwane</vt:lpstr>
      <vt:lpstr>Dumbe</vt:lpstr>
      <vt:lpstr>St Andrews </vt:lpstr>
      <vt:lpstr>Umphumulo </vt:lpstr>
      <vt:lpstr>Untunjambili </vt:lpstr>
      <vt:lpstr>Catherine Booth </vt:lpstr>
      <vt:lpstr>Nkandla </vt:lpstr>
      <vt:lpstr>St Mary's </vt:lpstr>
      <vt:lpstr>Ekombe </vt:lpstr>
      <vt:lpstr>Emmaus </vt:lpstr>
      <vt:lpstr>Appelsbosch </vt:lpstr>
      <vt:lpstr>Rietvlei </vt:lpstr>
      <vt:lpstr>St Appolonaris </vt:lpstr>
      <vt:lpstr>Wentworth</vt:lpstr>
      <vt:lpstr>Osindisweni</vt:lpstr>
      <vt:lpstr>CTK </vt:lpstr>
      <vt:lpstr>KZN CHEM LARGE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James Mabaso</cp:lastModifiedBy>
  <cp:lastPrinted>2021-06-21T13:31:55Z</cp:lastPrinted>
  <dcterms:created xsi:type="dcterms:W3CDTF">2011-06-22T13:55:55Z</dcterms:created>
  <dcterms:modified xsi:type="dcterms:W3CDTF">2021-06-21T16:57:40Z</dcterms:modified>
</cp:coreProperties>
</file>